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60" windowHeight="104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<sst xmlns="http://schemas.openxmlformats.org/spreadsheetml/2006/main" count="101" uniqueCount="64">
  <si>
    <t>№ п/п</t>
  </si>
  <si>
    <t xml:space="preserve">Место реализации проекта </t>
  </si>
  <si>
    <t>Полная стоимость строительства, в том числе по источникам (федеральный бюджет/краевой/местный/внебюджетные источники), тыс. руб.</t>
  </si>
  <si>
    <t>Объем финансирования за прошлый период, в том числе по источникам (федеральный бюджет/краевой/местный/внебюджетные источники), тыс. руб.</t>
  </si>
  <si>
    <t>Планируемый объем финансирования в текущем году, в том числе по источникам (федеральный бюджет/краевой/местный/внебюджетные источники), тыс. руб.</t>
  </si>
  <si>
    <t>Планируемые сроки строительства</t>
  </si>
  <si>
    <t>всего</t>
  </si>
  <si>
    <t xml:space="preserve">в том числе </t>
  </si>
  <si>
    <t>ФБ</t>
  </si>
  <si>
    <t>КБ</t>
  </si>
  <si>
    <t>МБ</t>
  </si>
  <si>
    <t>ВИ</t>
  </si>
  <si>
    <t>Объекты инженерной инфраструктуры</t>
  </si>
  <si>
    <t>Водоснабжение</t>
  </si>
  <si>
    <t>Объекты транспортной инфраструктуры</t>
  </si>
  <si>
    <t>Этап реализации</t>
  </si>
  <si>
    <t xml:space="preserve">подготовка </t>
  </si>
  <si>
    <t xml:space="preserve">Теплоснабжение </t>
  </si>
  <si>
    <t>Наименование объекта (проект) (наименование программы, в соответсвии с которой реализуется проект)</t>
  </si>
  <si>
    <t xml:space="preserve">Ребрихинский район </t>
  </si>
  <si>
    <t xml:space="preserve">Согласовано                                       заместитель главы Администрации района по оперативным вопросам </t>
  </si>
  <si>
    <t xml:space="preserve">с.Ребриха Ребрихинского района Алтайского края </t>
  </si>
  <si>
    <t>2021-2024</t>
  </si>
  <si>
    <t xml:space="preserve">Ремонт автодороги Ребриха-Усть-Мосиха </t>
  </si>
  <si>
    <t>План создания транспортной и инженерной инфраструктуры в Ребрихинском районе Алтайского края на 2022 год</t>
  </si>
  <si>
    <t>2021-2022</t>
  </si>
  <si>
    <t>Ремонт автодороги ст. Ребриха-Белово-Ворониха</t>
  </si>
  <si>
    <t>2022-2023</t>
  </si>
  <si>
    <t xml:space="preserve">реализация </t>
  </si>
  <si>
    <t>Восстановление верхних слоев автодороги ст. Ребриха-Белово-Ворониха</t>
  </si>
  <si>
    <t>Восстановление верхних слоев автодороги Белово-Рожнев Лог-Чернявка</t>
  </si>
  <si>
    <t>с. Касмалинка Ребрихинского района</t>
  </si>
  <si>
    <t xml:space="preserve">с. Ясная Поляна Ребрихинского района </t>
  </si>
  <si>
    <t xml:space="preserve">________________________ В.Ю.Захаров </t>
  </si>
  <si>
    <t>Капитальный ремонт водозаборного узла, глубиной ориентировочно 145 м, расположенного по адресу: Алтайский край, Ребрихинский район, с . Касмалинка (Муниципальная программа "Комплексное развитие сельских территорий Ребрихинского района Алтайского края")</t>
  </si>
  <si>
    <t>Капитальный ремонт водозаборного узла, глубиной ориентировочно 150 м, расположенного по адресу: Алтайский край, Ребрихинский район, с . Ясная Поляна  (Муниципальная программа "Комплексное развитие сельских территорий Ребрихинского района Алтайского края")</t>
  </si>
  <si>
    <t>Капитальный ремонт котельной №2, ул. Ленина, 131 А. Реконструкция объектов теплоснабжения Ребрихинского сельсовета Ребрихинского района Алтайского края (Концессионное соглашение №149-с от 28.12.2020)</t>
  </si>
  <si>
    <t>Ремонт дороги с. Зимино (проект поддержки местных инициатив)</t>
  </si>
  <si>
    <t xml:space="preserve">с. Зимино, Ребрихинский район </t>
  </si>
  <si>
    <t>Ремонт дороги п. Плоскосеминский (проект поддержки местных инициатив)</t>
  </si>
  <si>
    <t>п. Плоскосеминский, Ребрихинский район</t>
  </si>
  <si>
    <t>Ремонт дороги с. Усть-Мосиха (проект поддержки местных инициатив)</t>
  </si>
  <si>
    <t xml:space="preserve"> с. Усть-Мосиха, Ребрихинский район</t>
  </si>
  <si>
    <t>Профинансировано с начала реализации проекта, в том числе по источникам (федеральный бюджет/краевой/местный/внебюджетные источники), тыс. руб. (на 01.01.2022)</t>
  </si>
  <si>
    <t xml:space="preserve">Концессионное соглашение в отношении объектов водоснабжения </t>
  </si>
  <si>
    <t xml:space="preserve">с.Ребриха Ребрихинского района </t>
  </si>
  <si>
    <t xml:space="preserve">3.1 Капитальный ремонт камеры переключения № 65 на ул. 2 Целинная </t>
  </si>
  <si>
    <t>3.2 Капитальный ремонт колодца № 87, ул. Ленина</t>
  </si>
  <si>
    <t xml:space="preserve">3.3 Капитальный ремонт водопроводного колодца с пожарным гидрантом
 № 162 на ул. Революционной
</t>
  </si>
  <si>
    <t xml:space="preserve">3.4 Капитальный ремонт водопроводного колодца
 № 171 на ул. Революционной
</t>
  </si>
  <si>
    <t xml:space="preserve">3.5 Капитальный ремонт водопроводного колодца с пожарным гидрантом № 237 на ул. 1 Алтайская
</t>
  </si>
  <si>
    <t xml:space="preserve">3.6 Капитальный ремонт водопроводного колодца
 № 309 на ул. Демьяна Бедного
</t>
  </si>
  <si>
    <t>3.7 Замена насоса ЭЦВ 8-40-120</t>
  </si>
  <si>
    <t>3.8 Замена насоса ЭЦВ 8-40-120</t>
  </si>
  <si>
    <t xml:space="preserve">ул.Ленина, 297 А с.Ребриха Ребрихинского района </t>
  </si>
  <si>
    <t xml:space="preserve">ул. Заводская, 6 Б с.Ребриха Ребрихинского района </t>
  </si>
  <si>
    <t>3.9 Замена насоса ЭЦВ 8-25-100</t>
  </si>
  <si>
    <t xml:space="preserve">ул.Коммунальная, 109 с.Ребриха Ребрихинского района </t>
  </si>
  <si>
    <t xml:space="preserve">ул.Ленина, 5 А с.Ребриха Ребрихинского района </t>
  </si>
  <si>
    <t>2022-2029</t>
  </si>
  <si>
    <t>2026                         2029</t>
  </si>
  <si>
    <t>2025                       2028</t>
  </si>
  <si>
    <t>3.10 Замена насоса ЭЦВ 8-40-120</t>
  </si>
  <si>
    <t>"19" декабря 2022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</si>
</sst>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#,##0.0"/>
  </numFmts>
  <fonts count="26">
    <font>
      <sz val="11"/>
      <color indexed="8"/>
      <name val="Calibri"/>
      <family val="2"/>
    </font>
    <font>
      <sz val="10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1" fontId="3" fillId="24" borderId="10" xfId="0" applyNumberFormat="1" applyFont="1" applyFill="1" applyBorder="1" applyAlignment="1">
      <alignment horizontal="center" vertical="center" wrapText="1"/>
    </xf>
    <xf numFmtId="1" fontId="3" fillId="24" borderId="11" xfId="0" applyNumberFormat="1" applyFont="1" applyFill="1" applyBorder="1" applyAlignment="1">
      <alignment horizontal="center" vertical="center" wrapText="1"/>
    </xf>
    <xf numFmtId="1" fontId="3" fillId="24" borderId="11" xfId="0" applyNumberFormat="1" applyFont="1" applyFill="1" applyBorder="1" applyAlignment="1">
      <alignment horizontal="left" vertical="top" wrapText="1"/>
    </xf>
    <xf numFmtId="166" fontId="3" fillId="24" borderId="11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1" fontId="4" fillId="24" borderId="12" xfId="0" applyNumberFormat="1" applyFont="1" applyFill="1" applyBorder="1" applyAlignment="1">
      <alignment horizontal="center" vertical="center"/>
    </xf>
    <xf numFmtId="1" fontId="4" fillId="24" borderId="13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3" fillId="24" borderId="14" xfId="0" applyFont="1" applyFill="1" applyBorder="1" applyAlignment="1">
      <alignment vertical="top" wrapText="1"/>
    </xf>
    <xf numFmtId="0" fontId="6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8" fillId="24" borderId="0" xfId="0" applyFont="1" applyFill="1" applyAlignment="1">
      <alignment/>
    </xf>
    <xf numFmtId="1" fontId="3" fillId="24" borderId="10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vertical="top" wrapText="1"/>
    </xf>
    <xf numFmtId="1" fontId="3" fillId="24" borderId="11" xfId="0" applyNumberFormat="1" applyFont="1" applyFill="1" applyBorder="1" applyAlignment="1">
      <alignment horizontal="left" vertical="top" wrapText="1"/>
    </xf>
    <xf numFmtId="4" fontId="3" fillId="24" borderId="11" xfId="0" applyNumberFormat="1" applyFont="1" applyFill="1" applyBorder="1" applyAlignment="1">
      <alignment horizontal="center" vertical="center" wrapText="1"/>
    </xf>
    <xf numFmtId="1" fontId="3" fillId="24" borderId="11" xfId="0" applyNumberFormat="1" applyFont="1" applyFill="1" applyBorder="1" applyAlignment="1">
      <alignment horizontal="center" vertical="center" wrapText="1"/>
    </xf>
    <xf numFmtId="1" fontId="3" fillId="24" borderId="11" xfId="33" applyNumberFormat="1" applyFont="1" applyFill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vertical="top" wrapText="1"/>
    </xf>
    <xf numFmtId="4" fontId="3" fillId="24" borderId="11" xfId="33" applyNumberFormat="1" applyFont="1" applyFill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>
      <alignment horizontal="left" vertical="top" wrapText="1"/>
    </xf>
    <xf numFmtId="0" fontId="8" fillId="24" borderId="0" xfId="0" applyFont="1" applyFill="1" applyAlignment="1">
      <alignment/>
    </xf>
    <xf numFmtId="0" fontId="3" fillId="24" borderId="15" xfId="0" applyFont="1" applyFill="1" applyBorder="1" applyAlignment="1">
      <alignment horizontal="center" vertical="top"/>
    </xf>
    <xf numFmtId="0" fontId="3" fillId="24" borderId="15" xfId="0" applyFont="1" applyFill="1" applyBorder="1" applyAlignment="1">
      <alignment horizontal="left" vertical="top" wrapText="1"/>
    </xf>
    <xf numFmtId="0" fontId="3" fillId="24" borderId="15" xfId="0" applyFont="1" applyFill="1" applyBorder="1" applyAlignment="1">
      <alignment vertical="top" wrapText="1"/>
    </xf>
    <xf numFmtId="4" fontId="3" fillId="24" borderId="15" xfId="0" applyNumberFormat="1" applyFont="1" applyFill="1" applyBorder="1" applyAlignment="1">
      <alignment horizontal="center" vertical="center" wrapText="1"/>
    </xf>
    <xf numFmtId="4" fontId="25" fillId="24" borderId="15" xfId="0" applyNumberFormat="1" applyFont="1" applyFill="1" applyBorder="1" applyAlignment="1">
      <alignment/>
    </xf>
    <xf numFmtId="4" fontId="3" fillId="24" borderId="15" xfId="0" applyNumberFormat="1" applyFont="1" applyFill="1" applyBorder="1" applyAlignment="1">
      <alignment horizontal="center" vertical="center"/>
    </xf>
    <xf numFmtId="0" fontId="3" fillId="24" borderId="15" xfId="33" applyNumberFormat="1" applyFont="1" applyFill="1" applyBorder="1" applyAlignment="1" applyProtection="1">
      <alignment horizontal="center" vertical="center" wrapText="1"/>
      <protection locked="0"/>
    </xf>
    <xf numFmtId="1" fontId="3" fillId="24" borderId="15" xfId="33" applyNumberFormat="1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vertical="top" wrapText="1"/>
    </xf>
    <xf numFmtId="0" fontId="4" fillId="24" borderId="15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2" fontId="4" fillId="24" borderId="11" xfId="0" applyNumberFormat="1" applyFont="1" applyFill="1" applyBorder="1" applyAlignment="1">
      <alignment/>
    </xf>
    <xf numFmtId="2" fontId="4" fillId="24" borderId="11" xfId="0" applyNumberFormat="1" applyFont="1" applyFill="1" applyBorder="1" applyAlignment="1">
      <alignment horizontal="center" vertical="center"/>
    </xf>
    <xf numFmtId="0" fontId="3" fillId="24" borderId="11" xfId="33" applyNumberFormat="1" applyFont="1" applyFill="1" applyBorder="1" applyAlignment="1" applyProtection="1">
      <alignment horizontal="center" vertical="center" wrapText="1"/>
      <protection locked="0"/>
    </xf>
    <xf numFmtId="16" fontId="3" fillId="24" borderId="14" xfId="0" applyNumberFormat="1" applyFont="1" applyFill="1" applyBorder="1" applyAlignment="1">
      <alignment vertical="top" wrapText="1"/>
    </xf>
    <xf numFmtId="16" fontId="3" fillId="24" borderId="14" xfId="0" applyNumberFormat="1" applyFont="1" applyFill="1" applyBorder="1" applyAlignment="1">
      <alignment vertical="top" wrapText="1"/>
    </xf>
    <xf numFmtId="166" fontId="3" fillId="24" borderId="11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right" wrapText="1"/>
    </xf>
    <xf numFmtId="1" fontId="6" fillId="24" borderId="10" xfId="0" applyNumberFormat="1" applyFont="1" applyFill="1" applyBorder="1" applyAlignment="1">
      <alignment horizontal="center" vertical="center" wrapText="1"/>
    </xf>
    <xf numFmtId="1" fontId="6" fillId="24" borderId="17" xfId="0" applyNumberFormat="1" applyFont="1" applyFill="1" applyBorder="1" applyAlignment="1">
      <alignment horizontal="center" vertical="center" wrapText="1"/>
    </xf>
    <xf numFmtId="1" fontId="6" fillId="24" borderId="18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" fontId="5" fillId="24" borderId="17" xfId="0" applyNumberFormat="1" applyFont="1" applyFill="1" applyBorder="1" applyAlignment="1">
      <alignment horizontal="center" vertical="center" wrapText="1"/>
    </xf>
    <xf numFmtId="1" fontId="5" fillId="24" borderId="18" xfId="0" applyNumberFormat="1" applyFont="1" applyFill="1" applyBorder="1" applyAlignment="1">
      <alignment horizontal="center" vertical="center" wrapText="1"/>
    </xf>
    <xf numFmtId="1" fontId="4" fillId="24" borderId="19" xfId="0" applyNumberFormat="1" applyFont="1" applyFill="1" applyBorder="1" applyAlignment="1">
      <alignment horizontal="center" vertical="center"/>
    </xf>
    <xf numFmtId="1" fontId="4" fillId="24" borderId="20" xfId="0" applyNumberFormat="1" applyFont="1" applyFill="1" applyBorder="1" applyAlignment="1">
      <alignment horizontal="center" vertical="center"/>
    </xf>
    <xf numFmtId="1" fontId="4" fillId="24" borderId="21" xfId="0" applyNumberFormat="1" applyFont="1" applyFill="1" applyBorder="1" applyAlignment="1">
      <alignment horizontal="center" vertical="center"/>
    </xf>
    <xf numFmtId="1" fontId="4" fillId="24" borderId="22" xfId="0" applyNumberFormat="1" applyFont="1" applyFill="1" applyBorder="1" applyAlignment="1">
      <alignment horizontal="center" vertical="center"/>
    </xf>
    <xf numFmtId="1" fontId="4" fillId="24" borderId="23" xfId="0" applyNumberFormat="1" applyFont="1" applyFill="1" applyBorder="1" applyAlignment="1">
      <alignment horizontal="center" vertical="center"/>
    </xf>
    <xf numFmtId="1" fontId="5" fillId="24" borderId="24" xfId="0" applyNumberFormat="1" applyFont="1" applyFill="1" applyBorder="1" applyAlignment="1">
      <alignment horizontal="center"/>
    </xf>
    <xf numFmtId="1" fontId="4" fillId="24" borderId="25" xfId="0" applyNumberFormat="1" applyFont="1" applyFill="1" applyBorder="1" applyAlignment="1">
      <alignment/>
    </xf>
    <xf numFmtId="1" fontId="4" fillId="24" borderId="26" xfId="0" applyNumberFormat="1" applyFont="1" applyFill="1" applyBorder="1" applyAlignment="1">
      <alignment/>
    </xf>
    <xf numFmtId="1" fontId="4" fillId="24" borderId="27" xfId="0" applyNumberFormat="1" applyFont="1" applyFill="1" applyBorder="1" applyAlignment="1">
      <alignment horizontal="center"/>
    </xf>
    <xf numFmtId="1" fontId="4" fillId="24" borderId="20" xfId="0" applyNumberFormat="1" applyFont="1" applyFill="1" applyBorder="1" applyAlignment="1">
      <alignment horizontal="center"/>
    </xf>
    <xf numFmtId="1" fontId="4" fillId="24" borderId="28" xfId="0" applyNumberFormat="1" applyFont="1" applyFill="1" applyBorder="1" applyAlignment="1">
      <alignment horizontal="center" vertical="center" wrapText="1"/>
    </xf>
    <xf numFmtId="1" fontId="4" fillId="24" borderId="16" xfId="0" applyNumberFormat="1" applyFont="1" applyFill="1" applyBorder="1" applyAlignment="1">
      <alignment horizontal="center"/>
    </xf>
    <xf numFmtId="1" fontId="4" fillId="24" borderId="29" xfId="0" applyNumberFormat="1" applyFont="1" applyFill="1" applyBorder="1" applyAlignment="1">
      <alignment horizontal="center"/>
    </xf>
    <xf numFmtId="1" fontId="4" fillId="24" borderId="30" xfId="0" applyNumberFormat="1" applyFont="1" applyFill="1" applyBorder="1" applyAlignment="1">
      <alignment horizontal="center" vertical="center" wrapText="1"/>
    </xf>
    <xf numFmtId="1" fontId="4" fillId="24" borderId="31" xfId="0" applyNumberFormat="1" applyFont="1" applyFill="1" applyBorder="1" applyAlignment="1">
      <alignment wrapText="1"/>
    </xf>
    <xf numFmtId="1" fontId="4" fillId="24" borderId="32" xfId="0" applyNumberFormat="1" applyFont="1" applyFill="1" applyBorder="1" applyAlignment="1">
      <alignment wrapText="1"/>
    </xf>
    <xf numFmtId="1" fontId="4" fillId="24" borderId="24" xfId="0" applyNumberFormat="1" applyFont="1" applyFill="1" applyBorder="1" applyAlignment="1">
      <alignment horizontal="center" vertical="center" wrapText="1"/>
    </xf>
    <xf numFmtId="1" fontId="4" fillId="24" borderId="25" xfId="0" applyNumberFormat="1" applyFont="1" applyFill="1" applyBorder="1" applyAlignment="1">
      <alignment horizontal="center" vertical="center" wrapText="1"/>
    </xf>
    <xf numFmtId="1" fontId="4" fillId="24" borderId="26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 wrapText="1"/>
    </xf>
    <xf numFmtId="0" fontId="7" fillId="24" borderId="0" xfId="0" applyFont="1" applyFill="1" applyAlignment="1">
      <alignment horizontal="right" vertical="top" wrapText="1"/>
    </xf>
    <xf numFmtId="1" fontId="4" fillId="24" borderId="33" xfId="0" applyNumberFormat="1" applyFont="1" applyFill="1" applyBorder="1" applyAlignment="1">
      <alignment horizontal="center" vertical="center" wrapText="1"/>
    </xf>
    <xf numFmtId="1" fontId="4" fillId="24" borderId="34" xfId="0" applyNumberFormat="1" applyFont="1" applyFill="1" applyBorder="1" applyAlignment="1">
      <alignment horizontal="center"/>
    </xf>
    <xf numFmtId="1" fontId="4" fillId="24" borderId="35" xfId="0" applyNumberFormat="1" applyFont="1" applyFill="1" applyBorder="1" applyAlignment="1">
      <alignment horizontal="center"/>
    </xf>
    <xf numFmtId="1" fontId="4" fillId="24" borderId="19" xfId="0" applyNumberFormat="1" applyFont="1" applyFill="1" applyBorder="1" applyAlignment="1">
      <alignment horizontal="center" vertical="center" wrapText="1"/>
    </xf>
    <xf numFmtId="1" fontId="4" fillId="24" borderId="27" xfId="0" applyNumberFormat="1" applyFont="1" applyFill="1" applyBorder="1" applyAlignment="1">
      <alignment wrapText="1"/>
    </xf>
    <xf numFmtId="1" fontId="4" fillId="24" borderId="20" xfId="0" applyNumberFormat="1" applyFont="1" applyFill="1" applyBorder="1" applyAlignment="1">
      <alignment wrapText="1"/>
    </xf>
    <xf numFmtId="0" fontId="5" fillId="24" borderId="36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tabSelected="1" zoomScale="58" zoomScaleNormal="58" zoomScaleSheetLayoutView="55" zoomScalePageLayoutView="0" workbookViewId="0" topLeftCell="R1">
      <pane ySplit="7" topLeftCell="BM8" activePane="bottomLeft" state="frozen"/>
      <selection pane="topLeft" activeCell="A1" sqref="A1"/>
      <selection pane="bottomLeft" activeCell="X10" sqref="X10"/>
    </sheetView>
  </sheetViews>
  <sheetFormatPr defaultColWidth="9.140625" defaultRowHeight="15"/>
  <cols>
    <col min="1" max="1" width="9.00390625" style="12" customWidth="1"/>
    <col min="2" max="2" width="39.00390625" style="12" customWidth="1"/>
    <col min="3" max="3" width="23.7109375" style="12" customWidth="1"/>
    <col min="4" max="4" width="12.8515625" style="12" customWidth="1"/>
    <col min="5" max="5" width="13.00390625" style="12" customWidth="1"/>
    <col min="6" max="6" width="13.28125" style="12" customWidth="1"/>
    <col min="7" max="7" width="11.421875" style="12" customWidth="1"/>
    <col min="8" max="8" width="13.28125" style="12" customWidth="1"/>
    <col min="9" max="9" width="12.7109375" style="12" customWidth="1"/>
    <col min="10" max="10" width="13.28125" style="12" customWidth="1"/>
    <col min="11" max="11" width="13.00390625" style="12" customWidth="1"/>
    <col min="12" max="12" width="11.8515625" style="12" customWidth="1"/>
    <col min="13" max="13" width="13.421875" style="12" customWidth="1"/>
    <col min="14" max="15" width="12.7109375" style="12" customWidth="1"/>
    <col min="16" max="16" width="11.57421875" style="12" customWidth="1"/>
    <col min="17" max="17" width="11.8515625" style="12" customWidth="1"/>
    <col min="18" max="18" width="12.8515625" style="12" customWidth="1"/>
    <col min="19" max="19" width="13.7109375" style="12" customWidth="1"/>
    <col min="20" max="20" width="13.28125" style="12" customWidth="1"/>
    <col min="21" max="21" width="11.28125" style="12" customWidth="1"/>
    <col min="22" max="22" width="10.8515625" style="12" customWidth="1"/>
    <col min="23" max="23" width="12.8515625" style="12" customWidth="1"/>
    <col min="24" max="24" width="18.00390625" style="12" customWidth="1"/>
    <col min="25" max="25" width="14.8515625" style="12" customWidth="1"/>
    <col min="26" max="29" width="9.140625" style="12" hidden="1" customWidth="1"/>
    <col min="30" max="32" width="0" style="12" hidden="1" customWidth="1"/>
    <col min="33" max="16384" width="9.140625" style="12" customWidth="1"/>
  </cols>
  <sheetData>
    <row r="1" spans="23:25" ht="54" customHeight="1">
      <c r="W1" s="70" t="s">
        <v>20</v>
      </c>
      <c r="X1" s="70"/>
      <c r="Y1" s="70"/>
    </row>
    <row r="2" spans="23:25" ht="39.75" customHeight="1">
      <c r="W2" s="69" t="s">
        <v>33</v>
      </c>
      <c r="X2" s="69"/>
      <c r="Y2" s="69"/>
    </row>
    <row r="3" spans="1:25" ht="33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43" t="s">
        <v>63</v>
      </c>
      <c r="X3" s="43"/>
      <c r="Y3" s="43"/>
    </row>
    <row r="4" spans="1:25" s="5" customFormat="1" ht="15.75" thickBot="1">
      <c r="A4" s="77" t="s">
        <v>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 s="5" customFormat="1" ht="109.5" customHeight="1" thickBot="1">
      <c r="A5" s="50" t="s">
        <v>0</v>
      </c>
      <c r="B5" s="60" t="s">
        <v>18</v>
      </c>
      <c r="C5" s="71" t="s">
        <v>1</v>
      </c>
      <c r="D5" s="66" t="s">
        <v>2</v>
      </c>
      <c r="E5" s="67"/>
      <c r="F5" s="67"/>
      <c r="G5" s="67"/>
      <c r="H5" s="68"/>
      <c r="I5" s="66" t="s">
        <v>43</v>
      </c>
      <c r="J5" s="67"/>
      <c r="K5" s="67"/>
      <c r="L5" s="67"/>
      <c r="M5" s="68"/>
      <c r="N5" s="66" t="s">
        <v>3</v>
      </c>
      <c r="O5" s="67"/>
      <c r="P5" s="67"/>
      <c r="Q5" s="67"/>
      <c r="R5" s="68"/>
      <c r="S5" s="66" t="s">
        <v>4</v>
      </c>
      <c r="T5" s="67"/>
      <c r="U5" s="67"/>
      <c r="V5" s="67"/>
      <c r="W5" s="68"/>
      <c r="X5" s="74" t="s">
        <v>5</v>
      </c>
      <c r="Y5" s="63" t="s">
        <v>15</v>
      </c>
    </row>
    <row r="6" spans="1:25" s="5" customFormat="1" ht="15">
      <c r="A6" s="58"/>
      <c r="B6" s="61"/>
      <c r="C6" s="72"/>
      <c r="D6" s="50" t="s">
        <v>6</v>
      </c>
      <c r="E6" s="52" t="s">
        <v>7</v>
      </c>
      <c r="F6" s="53"/>
      <c r="G6" s="53"/>
      <c r="H6" s="54"/>
      <c r="I6" s="50" t="s">
        <v>6</v>
      </c>
      <c r="J6" s="52" t="s">
        <v>7</v>
      </c>
      <c r="K6" s="53"/>
      <c r="L6" s="53"/>
      <c r="M6" s="54"/>
      <c r="N6" s="50" t="s">
        <v>6</v>
      </c>
      <c r="O6" s="52" t="s">
        <v>7</v>
      </c>
      <c r="P6" s="53"/>
      <c r="Q6" s="53"/>
      <c r="R6" s="54"/>
      <c r="S6" s="50" t="s">
        <v>6</v>
      </c>
      <c r="T6" s="52" t="s">
        <v>7</v>
      </c>
      <c r="U6" s="53"/>
      <c r="V6" s="53"/>
      <c r="W6" s="54"/>
      <c r="X6" s="75"/>
      <c r="Y6" s="64"/>
    </row>
    <row r="7" spans="1:25" s="5" customFormat="1" ht="15.75" thickBot="1">
      <c r="A7" s="59"/>
      <c r="B7" s="62"/>
      <c r="C7" s="73"/>
      <c r="D7" s="51"/>
      <c r="E7" s="6" t="s">
        <v>8</v>
      </c>
      <c r="F7" s="6" t="s">
        <v>9</v>
      </c>
      <c r="G7" s="6" t="s">
        <v>10</v>
      </c>
      <c r="H7" s="7" t="s">
        <v>11</v>
      </c>
      <c r="I7" s="51"/>
      <c r="J7" s="6" t="s">
        <v>8</v>
      </c>
      <c r="K7" s="6" t="s">
        <v>9</v>
      </c>
      <c r="L7" s="6" t="s">
        <v>10</v>
      </c>
      <c r="M7" s="7" t="s">
        <v>11</v>
      </c>
      <c r="N7" s="51"/>
      <c r="O7" s="6" t="s">
        <v>8</v>
      </c>
      <c r="P7" s="6" t="s">
        <v>9</v>
      </c>
      <c r="Q7" s="6" t="s">
        <v>10</v>
      </c>
      <c r="R7" s="7" t="s">
        <v>11</v>
      </c>
      <c r="S7" s="51"/>
      <c r="T7" s="6" t="s">
        <v>8</v>
      </c>
      <c r="U7" s="6" t="s">
        <v>9</v>
      </c>
      <c r="V7" s="6" t="s">
        <v>10</v>
      </c>
      <c r="W7" s="7" t="s">
        <v>11</v>
      </c>
      <c r="X7" s="76"/>
      <c r="Y7" s="65"/>
    </row>
    <row r="8" spans="1:25" s="5" customFormat="1" ht="15.75" thickBot="1">
      <c r="A8" s="55" t="s">
        <v>12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7"/>
    </row>
    <row r="9" spans="1:25" s="8" customFormat="1" ht="18" customHeight="1">
      <c r="A9" s="47" t="s">
        <v>13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9"/>
    </row>
    <row r="10" spans="1:25" s="8" customFormat="1" ht="125.25" customHeight="1">
      <c r="A10" s="1">
        <v>1</v>
      </c>
      <c r="B10" s="9" t="s">
        <v>34</v>
      </c>
      <c r="C10" s="3" t="s">
        <v>31</v>
      </c>
      <c r="D10" s="4">
        <f>SUM(E10:H10)</f>
        <v>3212.1</v>
      </c>
      <c r="E10" s="4"/>
      <c r="F10" s="4">
        <v>3180.1</v>
      </c>
      <c r="G10" s="4">
        <v>32</v>
      </c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4">
        <f>SUM(T10:W10)</f>
        <v>3212.1</v>
      </c>
      <c r="T10" s="4"/>
      <c r="U10" s="4">
        <v>3180.1</v>
      </c>
      <c r="V10" s="4">
        <v>32</v>
      </c>
      <c r="W10" s="4"/>
      <c r="X10" s="2">
        <v>2022</v>
      </c>
      <c r="Y10" s="2" t="s">
        <v>16</v>
      </c>
    </row>
    <row r="11" spans="1:25" s="8" customFormat="1" ht="126" customHeight="1">
      <c r="A11" s="1">
        <v>2</v>
      </c>
      <c r="B11" s="9" t="s">
        <v>35</v>
      </c>
      <c r="C11" s="3" t="s">
        <v>32</v>
      </c>
      <c r="D11" s="4">
        <f>SUM(E11:H11)</f>
        <v>3280.8</v>
      </c>
      <c r="E11" s="4"/>
      <c r="F11" s="4">
        <v>3247.9</v>
      </c>
      <c r="G11" s="4">
        <v>32.9</v>
      </c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4">
        <f>SUM(T11:W11)</f>
        <v>3280.8</v>
      </c>
      <c r="T11" s="4"/>
      <c r="U11" s="4">
        <v>3247.9</v>
      </c>
      <c r="V11" s="4">
        <v>32.9</v>
      </c>
      <c r="W11" s="4"/>
      <c r="X11" s="2">
        <v>2022</v>
      </c>
      <c r="Y11" s="2" t="s">
        <v>16</v>
      </c>
    </row>
    <row r="12" spans="1:25" s="8" customFormat="1" ht="44.25" customHeight="1">
      <c r="A12" s="1">
        <v>3</v>
      </c>
      <c r="B12" s="9" t="s">
        <v>44</v>
      </c>
      <c r="C12" s="3" t="s">
        <v>45</v>
      </c>
      <c r="D12" s="4">
        <f>SUM(E12:H12)</f>
        <v>2165.1</v>
      </c>
      <c r="E12" s="4"/>
      <c r="F12" s="4"/>
      <c r="G12" s="4"/>
      <c r="H12" s="4">
        <f>SUM(H13:H22)</f>
        <v>2165.1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4"/>
      <c r="T12" s="4"/>
      <c r="U12" s="4"/>
      <c r="V12" s="4"/>
      <c r="W12" s="4"/>
      <c r="X12" s="2" t="s">
        <v>59</v>
      </c>
      <c r="Y12" s="2" t="s">
        <v>16</v>
      </c>
    </row>
    <row r="13" spans="1:25" s="8" customFormat="1" ht="55.5" customHeight="1">
      <c r="A13" s="1"/>
      <c r="B13" s="9" t="s">
        <v>46</v>
      </c>
      <c r="C13" s="3" t="s">
        <v>45</v>
      </c>
      <c r="D13" s="4">
        <f>SUM(E13:H13)</f>
        <v>439.4</v>
      </c>
      <c r="E13" s="4"/>
      <c r="F13" s="4"/>
      <c r="G13" s="4"/>
      <c r="H13" s="4">
        <v>439.4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4"/>
      <c r="T13" s="4"/>
      <c r="U13" s="4"/>
      <c r="V13" s="4"/>
      <c r="W13" s="4"/>
      <c r="X13" s="2">
        <v>2023</v>
      </c>
      <c r="Y13" s="2"/>
    </row>
    <row r="14" spans="1:25" s="8" customFormat="1" ht="57" customHeight="1">
      <c r="A14" s="1"/>
      <c r="B14" s="9" t="s">
        <v>47</v>
      </c>
      <c r="C14" s="3" t="s">
        <v>45</v>
      </c>
      <c r="D14" s="4">
        <f aca="true" t="shared" si="0" ref="D14:D22">SUM(E14:H14)</f>
        <v>196.3</v>
      </c>
      <c r="E14" s="4"/>
      <c r="F14" s="4"/>
      <c r="G14" s="4"/>
      <c r="H14" s="4">
        <v>196.3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4"/>
      <c r="T14" s="4"/>
      <c r="U14" s="4"/>
      <c r="V14" s="4"/>
      <c r="W14" s="4"/>
      <c r="X14" s="2">
        <v>2024</v>
      </c>
      <c r="Y14" s="2"/>
    </row>
    <row r="15" spans="1:25" s="8" customFormat="1" ht="66" customHeight="1">
      <c r="A15" s="1"/>
      <c r="B15" s="9" t="s">
        <v>48</v>
      </c>
      <c r="C15" s="3" t="s">
        <v>45</v>
      </c>
      <c r="D15" s="4">
        <f t="shared" si="0"/>
        <v>124.9</v>
      </c>
      <c r="E15" s="4"/>
      <c r="F15" s="4"/>
      <c r="G15" s="4"/>
      <c r="H15" s="4">
        <v>124.9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4"/>
      <c r="T15" s="4"/>
      <c r="U15" s="4"/>
      <c r="V15" s="4"/>
      <c r="W15" s="4"/>
      <c r="X15" s="2">
        <v>2024</v>
      </c>
      <c r="Y15" s="2"/>
    </row>
    <row r="16" spans="1:25" s="8" customFormat="1" ht="50.25" customHeight="1">
      <c r="A16" s="1"/>
      <c r="B16" s="9" t="s">
        <v>49</v>
      </c>
      <c r="C16" s="3" t="s">
        <v>45</v>
      </c>
      <c r="D16" s="4">
        <f t="shared" si="0"/>
        <v>113.3</v>
      </c>
      <c r="E16" s="4"/>
      <c r="F16" s="4"/>
      <c r="G16" s="4"/>
      <c r="H16" s="4">
        <v>113.3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4"/>
      <c r="T16" s="4"/>
      <c r="U16" s="4"/>
      <c r="V16" s="4"/>
      <c r="W16" s="4"/>
      <c r="X16" s="2">
        <v>2025</v>
      </c>
      <c r="Y16" s="2"/>
    </row>
    <row r="17" spans="1:25" s="8" customFormat="1" ht="51" customHeight="1">
      <c r="A17" s="1"/>
      <c r="B17" s="40" t="s">
        <v>50</v>
      </c>
      <c r="C17" s="3" t="s">
        <v>45</v>
      </c>
      <c r="D17" s="4">
        <f t="shared" si="0"/>
        <v>177.9</v>
      </c>
      <c r="E17" s="4"/>
      <c r="F17" s="4"/>
      <c r="G17" s="4"/>
      <c r="H17" s="4">
        <v>177.9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4"/>
      <c r="T17" s="4"/>
      <c r="U17" s="4"/>
      <c r="V17" s="4"/>
      <c r="W17" s="4"/>
      <c r="X17" s="2">
        <v>2026</v>
      </c>
      <c r="Y17" s="2"/>
    </row>
    <row r="18" spans="1:25" s="8" customFormat="1" ht="51" customHeight="1">
      <c r="A18" s="1"/>
      <c r="B18" s="9" t="s">
        <v>51</v>
      </c>
      <c r="C18" s="3" t="s">
        <v>45</v>
      </c>
      <c r="D18" s="4">
        <f t="shared" si="0"/>
        <v>113.3</v>
      </c>
      <c r="E18" s="4"/>
      <c r="F18" s="4"/>
      <c r="G18" s="4"/>
      <c r="H18" s="4">
        <v>113.3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4"/>
      <c r="T18" s="4"/>
      <c r="U18" s="4"/>
      <c r="V18" s="4"/>
      <c r="W18" s="4"/>
      <c r="X18" s="2">
        <v>2027</v>
      </c>
      <c r="Y18" s="2"/>
    </row>
    <row r="19" spans="1:25" s="8" customFormat="1" ht="51" customHeight="1">
      <c r="A19" s="1"/>
      <c r="B19" s="40" t="s">
        <v>52</v>
      </c>
      <c r="C19" s="3" t="s">
        <v>55</v>
      </c>
      <c r="D19" s="4">
        <f t="shared" si="0"/>
        <v>170</v>
      </c>
      <c r="E19" s="4"/>
      <c r="F19" s="4"/>
      <c r="G19" s="4"/>
      <c r="H19" s="4">
        <v>170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4"/>
      <c r="T19" s="4"/>
      <c r="U19" s="4"/>
      <c r="V19" s="4"/>
      <c r="W19" s="4"/>
      <c r="X19" s="2">
        <v>2027</v>
      </c>
      <c r="Y19" s="2"/>
    </row>
    <row r="20" spans="1:25" s="8" customFormat="1" ht="54" customHeight="1">
      <c r="A20" s="1"/>
      <c r="B20" s="9" t="s">
        <v>53</v>
      </c>
      <c r="C20" s="3" t="s">
        <v>54</v>
      </c>
      <c r="D20" s="4">
        <f t="shared" si="0"/>
        <v>170</v>
      </c>
      <c r="E20" s="4"/>
      <c r="F20" s="4"/>
      <c r="G20" s="4"/>
      <c r="H20" s="4">
        <v>170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4"/>
      <c r="T20" s="4"/>
      <c r="U20" s="4"/>
      <c r="V20" s="4"/>
      <c r="W20" s="4"/>
      <c r="X20" s="2">
        <v>2025</v>
      </c>
      <c r="Y20" s="2"/>
    </row>
    <row r="21" spans="1:25" s="8" customFormat="1" ht="55.5" customHeight="1">
      <c r="A21" s="1"/>
      <c r="B21" s="41" t="s">
        <v>56</v>
      </c>
      <c r="C21" s="15" t="s">
        <v>57</v>
      </c>
      <c r="D21" s="4">
        <f t="shared" si="0"/>
        <v>320</v>
      </c>
      <c r="E21" s="42"/>
      <c r="F21" s="42"/>
      <c r="G21" s="42"/>
      <c r="H21" s="42">
        <v>320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4"/>
      <c r="T21" s="4"/>
      <c r="U21" s="4"/>
      <c r="V21" s="4"/>
      <c r="W21" s="4"/>
      <c r="X21" s="2" t="s">
        <v>60</v>
      </c>
      <c r="Y21" s="2"/>
    </row>
    <row r="22" spans="1:25" s="8" customFormat="1" ht="51" customHeight="1">
      <c r="A22" s="2"/>
      <c r="B22" s="41" t="s">
        <v>62</v>
      </c>
      <c r="C22" s="15" t="s">
        <v>58</v>
      </c>
      <c r="D22" s="4">
        <f t="shared" si="0"/>
        <v>340</v>
      </c>
      <c r="E22" s="42"/>
      <c r="F22" s="42"/>
      <c r="G22" s="42"/>
      <c r="H22" s="42">
        <v>340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4"/>
      <c r="T22" s="4"/>
      <c r="U22" s="4"/>
      <c r="V22" s="4"/>
      <c r="W22" s="4"/>
      <c r="X22" s="2" t="s">
        <v>61</v>
      </c>
      <c r="Y22" s="2"/>
    </row>
    <row r="23" spans="1:25" s="8" customFormat="1" ht="21" customHeight="1">
      <c r="A23" s="44" t="s">
        <v>17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6"/>
    </row>
    <row r="24" spans="1:25" s="8" customFormat="1" ht="93" customHeight="1">
      <c r="A24" s="13">
        <v>3</v>
      </c>
      <c r="B24" s="14" t="s">
        <v>36</v>
      </c>
      <c r="C24" s="15" t="s">
        <v>21</v>
      </c>
      <c r="D24" s="16">
        <v>5150</v>
      </c>
      <c r="E24" s="16"/>
      <c r="F24" s="16"/>
      <c r="G24" s="16"/>
      <c r="H24" s="16">
        <v>5150</v>
      </c>
      <c r="I24" s="16">
        <f>SUM(J24:M24)</f>
        <v>350</v>
      </c>
      <c r="J24" s="16"/>
      <c r="K24" s="16"/>
      <c r="L24" s="16"/>
      <c r="M24" s="16">
        <v>350</v>
      </c>
      <c r="N24" s="16">
        <f>SUM(O24:R24)</f>
        <v>350</v>
      </c>
      <c r="O24" s="16"/>
      <c r="P24" s="16"/>
      <c r="Q24" s="16"/>
      <c r="R24" s="16">
        <v>350</v>
      </c>
      <c r="S24" s="16">
        <f>SUM(T24:W24)</f>
        <v>1000</v>
      </c>
      <c r="T24" s="16"/>
      <c r="U24" s="16"/>
      <c r="V24" s="16"/>
      <c r="W24" s="16">
        <v>1000</v>
      </c>
      <c r="X24" s="16" t="s">
        <v>22</v>
      </c>
      <c r="Y24" s="17" t="s">
        <v>28</v>
      </c>
    </row>
    <row r="25" spans="1:32" s="8" customFormat="1" ht="18.75" customHeight="1">
      <c r="A25" s="44" t="s">
        <v>14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6"/>
      <c r="Z25" s="11"/>
      <c r="AA25" s="11"/>
      <c r="AB25" s="11"/>
      <c r="AC25" s="11"/>
      <c r="AD25" s="11"/>
      <c r="AE25" s="11"/>
      <c r="AF25" s="11"/>
    </row>
    <row r="26" spans="1:32" s="8" customFormat="1" ht="30.75">
      <c r="A26" s="18">
        <v>4</v>
      </c>
      <c r="B26" s="19" t="s">
        <v>23</v>
      </c>
      <c r="C26" s="20" t="s">
        <v>19</v>
      </c>
      <c r="D26" s="16">
        <f>E26+F26</f>
        <v>64556.503</v>
      </c>
      <c r="E26" s="16"/>
      <c r="F26" s="16">
        <v>64556.503</v>
      </c>
      <c r="G26" s="16"/>
      <c r="H26" s="16"/>
      <c r="I26" s="16">
        <f aca="true" t="shared" si="1" ref="I26:I32">J26+K26</f>
        <v>31121.4</v>
      </c>
      <c r="J26" s="16"/>
      <c r="K26" s="16">
        <v>31121.4</v>
      </c>
      <c r="L26" s="16"/>
      <c r="M26" s="16"/>
      <c r="N26" s="16">
        <f aca="true" t="shared" si="2" ref="N26:N32">O26+P26</f>
        <v>31121.436</v>
      </c>
      <c r="O26" s="16"/>
      <c r="P26" s="16">
        <v>31121.436</v>
      </c>
      <c r="Q26" s="16"/>
      <c r="R26" s="16"/>
      <c r="S26" s="16">
        <f>T26+U26</f>
        <v>33435.066</v>
      </c>
      <c r="T26" s="16"/>
      <c r="U26" s="16">
        <v>33435.066</v>
      </c>
      <c r="V26" s="16"/>
      <c r="W26" s="16"/>
      <c r="X26" s="21" t="s">
        <v>25</v>
      </c>
      <c r="Y26" s="18" t="s">
        <v>28</v>
      </c>
      <c r="Z26" s="10"/>
      <c r="AA26" s="11"/>
      <c r="AB26" s="11"/>
      <c r="AC26" s="11"/>
      <c r="AD26" s="11"/>
      <c r="AE26" s="11"/>
      <c r="AF26" s="11"/>
    </row>
    <row r="27" spans="1:32" s="8" customFormat="1" ht="30.75">
      <c r="A27" s="18">
        <v>5</v>
      </c>
      <c r="B27" s="19" t="s">
        <v>26</v>
      </c>
      <c r="C27" s="20" t="s">
        <v>19</v>
      </c>
      <c r="D27" s="16">
        <f>E27+F27</f>
        <v>32500</v>
      </c>
      <c r="E27" s="16"/>
      <c r="F27" s="16">
        <v>32500</v>
      </c>
      <c r="G27" s="16"/>
      <c r="H27" s="16"/>
      <c r="I27" s="16">
        <f t="shared" si="1"/>
        <v>0</v>
      </c>
      <c r="J27" s="16"/>
      <c r="K27" s="16"/>
      <c r="L27" s="16"/>
      <c r="M27" s="16"/>
      <c r="N27" s="16">
        <f t="shared" si="2"/>
        <v>0</v>
      </c>
      <c r="O27" s="16"/>
      <c r="P27" s="16"/>
      <c r="Q27" s="16"/>
      <c r="R27" s="16"/>
      <c r="S27" s="16">
        <f>T27+U27</f>
        <v>5000</v>
      </c>
      <c r="T27" s="16"/>
      <c r="U27" s="16">
        <v>5000</v>
      </c>
      <c r="V27" s="16"/>
      <c r="W27" s="16"/>
      <c r="X27" s="21" t="s">
        <v>27</v>
      </c>
      <c r="Y27" s="18" t="s">
        <v>16</v>
      </c>
      <c r="Z27" s="10"/>
      <c r="AA27" s="11"/>
      <c r="AB27" s="11"/>
      <c r="AC27" s="11"/>
      <c r="AD27" s="11"/>
      <c r="AE27" s="11"/>
      <c r="AF27" s="11"/>
    </row>
    <row r="28" spans="1:32" s="8" customFormat="1" ht="46.5">
      <c r="A28" s="18">
        <v>6</v>
      </c>
      <c r="B28" s="22" t="s">
        <v>29</v>
      </c>
      <c r="C28" s="20" t="s">
        <v>19</v>
      </c>
      <c r="D28" s="16">
        <f>E28+F28</f>
        <v>12000</v>
      </c>
      <c r="E28" s="16"/>
      <c r="F28" s="16">
        <v>12000</v>
      </c>
      <c r="G28" s="16"/>
      <c r="H28" s="16"/>
      <c r="I28" s="16">
        <f t="shared" si="1"/>
        <v>0</v>
      </c>
      <c r="J28" s="16"/>
      <c r="K28" s="16"/>
      <c r="L28" s="16"/>
      <c r="M28" s="16"/>
      <c r="N28" s="16">
        <f t="shared" si="2"/>
        <v>0</v>
      </c>
      <c r="O28" s="16"/>
      <c r="P28" s="16"/>
      <c r="Q28" s="16"/>
      <c r="R28" s="16"/>
      <c r="S28" s="16">
        <f>T28+U28</f>
        <v>6000</v>
      </c>
      <c r="T28" s="16"/>
      <c r="U28" s="16">
        <v>6000</v>
      </c>
      <c r="V28" s="16"/>
      <c r="W28" s="16"/>
      <c r="X28" s="21" t="s">
        <v>27</v>
      </c>
      <c r="Y28" s="18" t="s">
        <v>16</v>
      </c>
      <c r="Z28" s="10"/>
      <c r="AA28" s="11"/>
      <c r="AB28" s="11"/>
      <c r="AC28" s="11"/>
      <c r="AD28" s="11"/>
      <c r="AE28" s="11"/>
      <c r="AF28" s="11"/>
    </row>
    <row r="29" spans="1:25" s="5" customFormat="1" ht="46.5">
      <c r="A29" s="24">
        <v>7</v>
      </c>
      <c r="B29" s="25" t="s">
        <v>30</v>
      </c>
      <c r="C29" s="26" t="s">
        <v>19</v>
      </c>
      <c r="D29" s="27">
        <f>E29+F29</f>
        <v>4000</v>
      </c>
      <c r="E29" s="28"/>
      <c r="F29" s="29">
        <v>4000</v>
      </c>
      <c r="G29" s="28"/>
      <c r="H29" s="28"/>
      <c r="I29" s="27">
        <f t="shared" si="1"/>
        <v>0</v>
      </c>
      <c r="J29" s="28"/>
      <c r="K29" s="28"/>
      <c r="L29" s="28"/>
      <c r="M29" s="28"/>
      <c r="N29" s="27">
        <f t="shared" si="2"/>
        <v>0</v>
      </c>
      <c r="O29" s="28"/>
      <c r="P29" s="28"/>
      <c r="Q29" s="28"/>
      <c r="R29" s="28"/>
      <c r="S29" s="27">
        <f>T29+U29</f>
        <v>4000</v>
      </c>
      <c r="T29" s="28"/>
      <c r="U29" s="27">
        <v>4000</v>
      </c>
      <c r="V29" s="28"/>
      <c r="W29" s="28"/>
      <c r="X29" s="30">
        <v>2022</v>
      </c>
      <c r="Y29" s="31" t="s">
        <v>16</v>
      </c>
    </row>
    <row r="30" spans="1:26" s="5" customFormat="1" ht="30.75">
      <c r="A30" s="18">
        <v>8</v>
      </c>
      <c r="B30" s="32" t="s">
        <v>37</v>
      </c>
      <c r="C30" s="26" t="s">
        <v>38</v>
      </c>
      <c r="D30" s="27">
        <f>SUM(E30:H30)</f>
        <v>1570.8</v>
      </c>
      <c r="E30" s="37"/>
      <c r="F30" s="38">
        <v>1000</v>
      </c>
      <c r="G30" s="38">
        <v>260.8</v>
      </c>
      <c r="H30" s="38">
        <v>310</v>
      </c>
      <c r="I30" s="27">
        <f t="shared" si="1"/>
        <v>0</v>
      </c>
      <c r="J30" s="37"/>
      <c r="K30" s="37"/>
      <c r="L30" s="37"/>
      <c r="M30" s="37"/>
      <c r="N30" s="27">
        <f t="shared" si="2"/>
        <v>0</v>
      </c>
      <c r="O30" s="37"/>
      <c r="P30" s="37"/>
      <c r="Q30" s="37"/>
      <c r="R30" s="37"/>
      <c r="S30" s="27">
        <f>SUM(T30:W30)</f>
        <v>1570.8</v>
      </c>
      <c r="T30" s="37"/>
      <c r="U30" s="38">
        <v>1000</v>
      </c>
      <c r="V30" s="38">
        <v>260.8</v>
      </c>
      <c r="W30" s="38">
        <v>310</v>
      </c>
      <c r="X30" s="30">
        <v>2022</v>
      </c>
      <c r="Y30" s="31" t="s">
        <v>16</v>
      </c>
      <c r="Z30" s="34"/>
    </row>
    <row r="31" spans="1:26" s="5" customFormat="1" ht="33" customHeight="1">
      <c r="A31" s="24">
        <v>9</v>
      </c>
      <c r="B31" s="33" t="s">
        <v>39</v>
      </c>
      <c r="C31" s="32" t="s">
        <v>40</v>
      </c>
      <c r="D31" s="27">
        <f>SUM(E31:H31)</f>
        <v>648.3599999999999</v>
      </c>
      <c r="E31" s="37"/>
      <c r="F31" s="38">
        <v>538.4</v>
      </c>
      <c r="G31" s="38">
        <v>64.8</v>
      </c>
      <c r="H31" s="38">
        <v>45.16</v>
      </c>
      <c r="I31" s="27">
        <f t="shared" si="1"/>
        <v>0</v>
      </c>
      <c r="J31" s="37"/>
      <c r="K31" s="37"/>
      <c r="L31" s="37"/>
      <c r="M31" s="37"/>
      <c r="N31" s="27">
        <f t="shared" si="2"/>
        <v>0</v>
      </c>
      <c r="O31" s="37"/>
      <c r="P31" s="37"/>
      <c r="Q31" s="37"/>
      <c r="R31" s="37"/>
      <c r="S31" s="27">
        <f>SUM(T31:W31)</f>
        <v>648.3599999999999</v>
      </c>
      <c r="T31" s="37"/>
      <c r="U31" s="38">
        <v>538.4</v>
      </c>
      <c r="V31" s="38">
        <v>64.8</v>
      </c>
      <c r="W31" s="38">
        <v>45.16</v>
      </c>
      <c r="X31" s="30">
        <v>2022</v>
      </c>
      <c r="Y31" s="31" t="s">
        <v>16</v>
      </c>
      <c r="Z31" s="35"/>
    </row>
    <row r="32" spans="1:26" s="5" customFormat="1" ht="36" customHeight="1">
      <c r="A32" s="18">
        <v>10</v>
      </c>
      <c r="B32" s="33" t="s">
        <v>41</v>
      </c>
      <c r="C32" s="33" t="s">
        <v>42</v>
      </c>
      <c r="D32" s="16">
        <f>SUM(E32:H32)</f>
        <v>1080</v>
      </c>
      <c r="E32" s="37"/>
      <c r="F32" s="38">
        <v>917</v>
      </c>
      <c r="G32" s="38">
        <v>108</v>
      </c>
      <c r="H32" s="38">
        <v>55</v>
      </c>
      <c r="I32" s="16">
        <f t="shared" si="1"/>
        <v>0</v>
      </c>
      <c r="J32" s="37"/>
      <c r="K32" s="37"/>
      <c r="L32" s="37"/>
      <c r="M32" s="37"/>
      <c r="N32" s="16">
        <f t="shared" si="2"/>
        <v>0</v>
      </c>
      <c r="O32" s="37"/>
      <c r="P32" s="37"/>
      <c r="Q32" s="37"/>
      <c r="R32" s="37"/>
      <c r="S32" s="16">
        <f>SUM(T32:W32)</f>
        <v>1080</v>
      </c>
      <c r="T32" s="37"/>
      <c r="U32" s="38">
        <v>917</v>
      </c>
      <c r="V32" s="38">
        <v>108</v>
      </c>
      <c r="W32" s="38">
        <v>55</v>
      </c>
      <c r="X32" s="39">
        <v>2022</v>
      </c>
      <c r="Y32" s="18" t="s">
        <v>16</v>
      </c>
      <c r="Z32" s="36"/>
    </row>
  </sheetData>
  <sheetProtection/>
  <mergeCells count="25">
    <mergeCell ref="W2:Y2"/>
    <mergeCell ref="W1:Y1"/>
    <mergeCell ref="C5:C7"/>
    <mergeCell ref="N5:R5"/>
    <mergeCell ref="S5:W5"/>
    <mergeCell ref="X5:X7"/>
    <mergeCell ref="N6:N7"/>
    <mergeCell ref="O6:R6"/>
    <mergeCell ref="E6:H6"/>
    <mergeCell ref="A4:Y4"/>
    <mergeCell ref="W3:Y3"/>
    <mergeCell ref="B5:B7"/>
    <mergeCell ref="Y5:Y7"/>
    <mergeCell ref="D6:D7"/>
    <mergeCell ref="D5:H5"/>
    <mergeCell ref="I5:M5"/>
    <mergeCell ref="A25:Y25"/>
    <mergeCell ref="A9:Y9"/>
    <mergeCell ref="I6:I7"/>
    <mergeCell ref="J6:M6"/>
    <mergeCell ref="A23:Y23"/>
    <mergeCell ref="S6:S7"/>
    <mergeCell ref="T6:W6"/>
    <mergeCell ref="A8:Y8"/>
    <mergeCell ref="A5:A7"/>
  </mergeCells>
  <printOptions/>
  <pageMargins left="0.25" right="0.25" top="0.75" bottom="0.75" header="0.3" footer="0.3"/>
  <pageSetup fitToHeight="0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E11"/>
  <sheetViews>
    <sheetView zoomScalePageLayoutView="0" workbookViewId="0" topLeftCell="A1">
      <selection activeCell="D8" sqref="D8"/>
    </sheetView>
  </sheetViews>
  <sheetFormatPr defaultColWidth="9.140625" defaultRowHeight="15"/>
  <sheetData>
    <row r="8" spans="3:5" ht="14.25">
      <c r="C8">
        <v>2592.85</v>
      </c>
      <c r="D8">
        <f>C8*1%</f>
        <v>25.9285</v>
      </c>
      <c r="E8">
        <f>C8*99%</f>
        <v>2566.9215</v>
      </c>
    </row>
    <row r="11" ht="14.25">
      <c r="E11">
        <f>D8+E8</f>
        <v>2592.85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Пользователь Windows</cp:lastModifiedBy>
  <cp:lastPrinted>2022-02-24T05:14:42Z</cp:lastPrinted>
  <dcterms:created xsi:type="dcterms:W3CDTF">2016-03-13T13:28:44Z</dcterms:created>
  <dcterms:modified xsi:type="dcterms:W3CDTF">2022-12-20T02:52:03Z</dcterms:modified>
  <cp:category/>
  <cp:version/>
  <cp:contentType/>
  <cp:contentStatus/>
</cp:coreProperties>
</file>