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005" windowHeight="81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'Лист1'!$A$1:$S$97</definedName>
  </definedNames>
  <calcPr fullCalcOnLoad="1"/>
</workbook>
</file>

<file path=xl/sharedStrings.xml><?xml version="1.0" encoding="utf-8"?>
<sst xmlns="http://schemas.openxmlformats.org/spreadsheetml/2006/main" count="151" uniqueCount="142">
  <si>
    <t>Приложение 1</t>
  </si>
  <si>
    <t>Код бюджетной классификации</t>
  </si>
  <si>
    <t>Наименование</t>
  </si>
  <si>
    <t>сумма</t>
  </si>
  <si>
    <t>в т.ч</t>
  </si>
  <si>
    <t>в т.ч.</t>
  </si>
  <si>
    <t>000 108 00000 00 0000 000</t>
  </si>
  <si>
    <t>в т. ч.</t>
  </si>
  <si>
    <t xml:space="preserve">Субвенции бюджетам муниципальных районов  на выравнивание бюджетной обеспеченности поселений </t>
  </si>
  <si>
    <t>Иные межбюджетные трансферты</t>
  </si>
  <si>
    <t>ВСЕГО ДОХОДОВ:</t>
  </si>
  <si>
    <t>Субвенции бюджетам муниципальных районов на функционирование административных комиссий при местных администрациях</t>
  </si>
  <si>
    <t>000 105 00000 00 0000 000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</si>
  <si>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</si>
  <si>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000 107 00000 00 0000 000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</si>
  <si>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</si>
  <si>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000 1 13 01995 05 0000 130</t>
  </si>
  <si>
    <t>000 1 13 00000 00 0000 000</t>
  </si>
  <si>
    <t>в тч</t>
  </si>
  <si>
    <t>к пояснительной записке</t>
  </si>
  <si>
    <t>НАЛОГОВЫЕ</t>
  </si>
  <si>
    <t>НЕНАЛОГОВЫЕ</t>
  </si>
  <si>
    <t>Доходы, поступающие в порядке возмещения расходов, понесенных в связи с эксплуатацией имущества муниципальных районов</t>
  </si>
  <si>
    <t>000 1 03 00000 00 0000 000</t>
  </si>
  <si>
    <t>ведение бухгалтерского учета</t>
  </si>
  <si>
    <t>тыс.рублей</t>
  </si>
  <si>
    <t>Субвенции бюджетам муниципальных районов на функционирование комиссий по делам несовершеннолетних и защите их прав  и на организацию и осуществление деятельности по опеке и попечительству над детьми- сиротами и детьми, оставшимися без попечения родителей</t>
  </si>
  <si>
    <t xml:space="preserve">Налог на доходы физических лиц  </t>
  </si>
  <si>
    <t>Единый налог на вмененный доход для отдельных видов деятельности</t>
  </si>
  <si>
    <t xml:space="preserve">Возвраты неиспользованных субсидий, субвенций, иных межбюджетных трансфертов прошлых лет  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</si>
  <si>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</si>
  <si>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</t>
  </si>
  <si>
    <t>ИТОГО СОБСТВЕННЫЕ :</t>
  </si>
  <si>
    <t>092 2 02 49999 05 0000 150</t>
  </si>
  <si>
    <t>Субсидии бюджетам муниципальных районов на реализацию мероприятий по обеспечению жильем молодых семей</t>
  </si>
  <si>
    <t xml:space="preserve">на отдых и оздоровление детей   </t>
  </si>
  <si>
    <t xml:space="preserve">на уголь   </t>
  </si>
  <si>
    <t xml:space="preserve">на фонд оплаты труда   </t>
  </si>
  <si>
    <t>000 1 05 04020 01 0000 110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</si>
  <si>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</si>
  <si>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</si>
  <si>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</si>
  <si>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</si>
  <si>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</si>
  <si>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</si>
  <si>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стабильное водоснабжение</t>
  </si>
  <si>
    <t>ипотека</t>
  </si>
  <si>
    <t>092 202 25576 05 0000 150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</si>
  <si>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</si>
  <si>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улучшение жилищных условий</t>
  </si>
  <si>
    <t>изменения  всего</t>
  </si>
  <si>
    <t>000 1 01 02000 01 0000 110</t>
  </si>
  <si>
    <t>000 1 05 01000 00 0000 110</t>
  </si>
  <si>
    <t>000 1 05 02000 02 0000 110</t>
  </si>
  <si>
    <t>000 1 05 03000 01 0000 110</t>
  </si>
  <si>
    <t>000 1 11 00000 00 0000 000</t>
  </si>
  <si>
    <t>000 1 11 05035 05 0000 120</t>
  </si>
  <si>
    <t>000 1 12 00000 00 0000 000</t>
  </si>
  <si>
    <t>000 1 14 00000 00 0000 000</t>
  </si>
  <si>
    <t>000 1 14 02053 05 0000 410</t>
  </si>
  <si>
    <t>000 1 14 06013 05 0000 430</t>
  </si>
  <si>
    <t>092 2 00 00000 00 0000 000</t>
  </si>
  <si>
    <t>092 2 02 00000 00 0000 000</t>
  </si>
  <si>
    <t>092 2 02 10000 00 0000 150</t>
  </si>
  <si>
    <t>092 2 02 15001 05 0000 150</t>
  </si>
  <si>
    <t>092 2 02 20000 00 0000 150</t>
  </si>
  <si>
    <t>092 2 02 20216 05 0000 150</t>
  </si>
  <si>
    <t>092 2 02 25304 05 0000 150</t>
  </si>
  <si>
    <t>092 2 02 25497 05 0000 150</t>
  </si>
  <si>
    <t>092 2 02 29999 05 0000 150</t>
  </si>
  <si>
    <t>092 2 02 30000 00 0000 150</t>
  </si>
  <si>
    <t>092 2 02 35120 05 0000 150</t>
  </si>
  <si>
    <t>092 2 02 35118 05 0000 150</t>
  </si>
  <si>
    <t>092 2 02 30024 05 0000 150</t>
  </si>
  <si>
    <t>092 2 02 35135 05 0000 150</t>
  </si>
  <si>
    <t>092 2 02 35469 05 0000 150</t>
  </si>
  <si>
    <t>092 2 02 35176 05 0000 150</t>
  </si>
  <si>
    <t>092 2 02 35303 05 0000 150</t>
  </si>
  <si>
    <t>092 2 02 40000 00 0000 150</t>
  </si>
  <si>
    <t>092 2 02 40014 05 0000 150</t>
  </si>
  <si>
    <t>Прочие межбюджетные трансферты, передаваемые бюджетам муниципальных районов</t>
  </si>
  <si>
    <t>092 2 18 60010 05 0000 150</t>
  </si>
  <si>
    <t>092 2 19 60010 05 0000 150</t>
  </si>
  <si>
    <t>Субсидии бюджетам муниципальных районов на обеспечение комплексного развития сельских территорий</t>
  </si>
  <si>
    <t>Субвенции бюджетам муниципальных районов на проведение Всероссийской переписи населения 2020 года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</si>
  <si>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</si>
  <si>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</si>
  <si>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</si>
  <si>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</si>
  <si>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</si>
  <si>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</si>
  <si>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</si>
  <si>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</si>
  <si>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</si>
  <si>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</si>
  <si>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</si>
  <si>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092 202 27112 05 0000 150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</si>
  <si>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</si>
  <si>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Налог, взимаемый в связи с применением упрощенной системы  налогообложения</t>
  </si>
  <si>
    <t xml:space="preserve">Единый сельскохозяйственный налог 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</si>
  <si>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</si>
  <si>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районов,   а также средства от продажи права на заключение договоров аренды указанных земельных участков</t>
  </si>
  <si>
    <t xml:space="preserve">Прочие доходы от оказания платных услуг (работ)получателями средств бюджетов муниципальных районов  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</si>
  <si>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</si>
  <si>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 и межселенных территорий муниципальных районовизм </t>
  </si>
  <si>
    <t>БЕЗВОЗМЕЗДНЫЕ ПОСТУПЛЕНИЯ ВСЕГО</t>
  </si>
  <si>
    <t>Дотации  бюджетам муниципальных районов на  выравнивание бюджетной обеспеченности из бюджета субъекта Российской Федерации</t>
  </si>
  <si>
    <t>Субсидия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</si>
  <si>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</si>
  <si>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>Субвенции бюджетам муниципальных районов  на выполнение передаваемых полномочий субъектов Российской Федерации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</si>
  <si>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</si>
  <si>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Субвенция на обеспечение государственных гарантий реализации права на получение доступного и бесплатного дошкольного  образования в дошкольных  образовательных организациях</t>
  </si>
  <si>
    <t>Субвенции бюджетам муниципальных районов на содержание ребёнка в семье опекуна ( попечителя)и    приёмной семье, а также на вознаграждение, причитающееся приёмному родителю</t>
  </si>
  <si>
    <t>Субвенции бюджетам муниципальных образований на выплату компенсации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</si>
  <si>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бюджетам муниципальных образований на исполнение государственных полномочий по обращению с животными без владельцев</t>
  </si>
  <si>
    <t>Субвенции бюджетам муниципальных образований на организацию питания отдельных категорий обучающихся муниципальных общеобразовательных организаций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</si>
  <si>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</si>
  <si>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местные инициативы</t>
  </si>
  <si>
    <t>092 202 25159 05 0000 150</t>
  </si>
  <si>
    <t>000 1 17 15030 05 0000 150</t>
  </si>
  <si>
    <t>Инициативные платежи ,зачисляемые в бюджеты муниципальных районов</t>
  </si>
  <si>
    <t>Субсидии бюджетам муниципальных районов наподдержку отраслей культуры</t>
  </si>
  <si>
    <t>прочие полномочия</t>
  </si>
  <si>
    <t>092 2 02 15002 05 0000 150</t>
  </si>
  <si>
    <t>092 2 02 19999 05 0000 150</t>
  </si>
  <si>
    <t>занятия физкультурой и спортом</t>
  </si>
  <si>
    <t>Дотации бюджетам муниципальных районов на поддержку мер по обеспечению сбалансированности бюджетов</t>
  </si>
  <si>
    <t>Прочие дотации бюджетам муниципальных районов</t>
  </si>
  <si>
    <t>092 2 02 35134 05 0000 150</t>
  </si>
  <si>
    <r>
  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</t>
    </r>
    <r>
      <rPr>
        <sz val="12"/>
        <color indexed="12"/>
        <rFont val="Times New Roman"/>
        <family val="1"/>
      </rPr>
      <t>законом</t>
    </r>
    <r>
      <rPr>
        <sz val="12"/>
        <color indexed="8"/>
        <rFont val="Times New Roman"/>
        <family val="1"/>
      </rPr>
      <t xml:space="preserve"> от 12 января 1995 года N 5-ФЗ "О ветеранах", в соответствии с </t>
    </r>
    <r>
      <rPr>
        <sz val="12"/>
        <color indexed="12"/>
        <rFont val="Times New Roman"/>
        <family val="1"/>
      </rPr>
      <t>Указом</t>
    </r>
    <r>
      <rPr>
        <sz val="12"/>
        <color indexed="8"/>
        <rFont val="Times New Roman"/>
        <family val="1"/>
      </rPr>
      <t xml:space="preserve"> Президента Российской Федерации от 7 мая 2008 года N 714 "Об обеспечении жильем ветеранов Великой Отечественной войны 1941 - 1945 годов"</t>
    </r>
  </si>
  <si>
    <t>000 1 11 05013 05 0000 120 и 000 1 11 05313 05 0000 120</t>
  </si>
  <si>
    <t>000 1 13 02065 05 0000 130 и 000 1 13 02995 05 0000 130</t>
  </si>
  <si>
    <t>000 1 16 00000 00 0000 000 и 000 1 17 01050 05 0000 180</t>
  </si>
  <si>
    <t>092 2 04 05099 05 0000 150</t>
  </si>
  <si>
    <t>Прочие безвозмездные поступления, от негосударственных организаций в бюджеты муниципальных районов</t>
  </si>
  <si>
    <t>092 2 07 05020 05 0000 150</t>
  </si>
  <si>
    <t>Поступления от денежных пожертвований, предоставленных физическими лицами получатклями средств бюджетов муниципальных районов</t>
  </si>
  <si>
    <t>БЕЗВОЗМЕЗДНЫЕ ПОСТУПЛЕНИЯ</t>
  </si>
  <si>
    <t>Доходы районного бюджета за 2021 год</t>
  </si>
  <si>
    <t xml:space="preserve">Плановое назначение      </t>
  </si>
  <si>
    <t xml:space="preserve">Кассовое исполнение  </t>
  </si>
  <si>
    <t xml:space="preserve"> Приложение 1
к решению Ребрихинского районного Совета народных депутатов Алтайского края "Об утверждении  отчета "Об исполнении районного бюджета за 2021 год"  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</si>
</sst>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[$-FC19]d\ mmmm\ yyyy\ &quot;г.&quot;"/>
    <numFmt numFmtId="181" formatCode="#,##0.00_ ;\-#,##0.00\ "/>
    <numFmt numFmtId="182" formatCode="#,##0.00&quot;р.&quot;"/>
    <numFmt numFmtId="183" formatCode="0.00000"/>
    <numFmt numFmtId="184" formatCode="#,##0.00000"/>
    <numFmt numFmtId="18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172" fontId="2" fillId="0" borderId="10" xfId="43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vertical="center" wrapText="1"/>
    </xf>
    <xf numFmtId="172" fontId="2" fillId="0" borderId="11" xfId="43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183" fontId="2" fillId="0" borderId="12" xfId="0" applyNumberFormat="1" applyFont="1" applyBorder="1" applyAlignment="1">
      <alignment horizontal="center" vertical="center" wrapText="1"/>
    </xf>
    <xf numFmtId="183" fontId="2" fillId="33" borderId="12" xfId="0" applyNumberFormat="1" applyFont="1" applyFill="1" applyBorder="1" applyAlignment="1">
      <alignment horizontal="center" vertical="center" wrapText="1"/>
    </xf>
    <xf numFmtId="183" fontId="47" fillId="0" borderId="12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wrapText="1"/>
    </xf>
    <xf numFmtId="172" fontId="5" fillId="33" borderId="10" xfId="43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0" xfId="0" applyFont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4" fontId="4" fillId="0" borderId="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  <xf numFmtId="4" fontId="47" fillId="33" borderId="16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justify" vertical="center" wrapText="1"/>
    </xf>
    <xf numFmtId="183" fontId="47" fillId="0" borderId="10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2" fillId="34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Border="1" applyAlignment="1">
      <alignment vertical="center" wrapText="1"/>
    </xf>
    <xf numFmtId="4" fontId="47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 wrapText="1"/>
    </xf>
    <xf numFmtId="184" fontId="2" fillId="33" borderId="12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wrapText="1"/>
    </xf>
    <xf numFmtId="4" fontId="2" fillId="0" borderId="15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47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3" fontId="2" fillId="0" borderId="18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85" fontId="3" fillId="0" borderId="0" xfId="0" applyNumberFormat="1" applyFont="1" applyAlignment="1">
      <alignment vertical="center" wrapText="1"/>
    </xf>
    <xf numFmtId="185" fontId="4" fillId="0" borderId="0" xfId="0" applyNumberFormat="1" applyFont="1" applyAlignment="1">
      <alignment horizontal="right"/>
    </xf>
    <xf numFmtId="185" fontId="47" fillId="34" borderId="10" xfId="0" applyNumberFormat="1" applyFont="1" applyFill="1" applyBorder="1" applyAlignment="1">
      <alignment horizontal="center" vertical="center"/>
    </xf>
    <xf numFmtId="185" fontId="2" fillId="33" borderId="12" xfId="0" applyNumberFormat="1" applyFont="1" applyFill="1" applyBorder="1" applyAlignment="1">
      <alignment horizontal="center" vertical="center" wrapText="1"/>
    </xf>
    <xf numFmtId="185" fontId="2" fillId="34" borderId="12" xfId="0" applyNumberFormat="1" applyFont="1" applyFill="1" applyBorder="1" applyAlignment="1">
      <alignment horizontal="center" vertical="center" wrapText="1"/>
    </xf>
    <xf numFmtId="185" fontId="2" fillId="0" borderId="12" xfId="0" applyNumberFormat="1" applyFont="1" applyBorder="1" applyAlignment="1">
      <alignment horizontal="center" vertical="center" wrapText="1"/>
    </xf>
    <xf numFmtId="185" fontId="47" fillId="34" borderId="12" xfId="0" applyNumberFormat="1" applyFont="1" applyFill="1" applyBorder="1" applyAlignment="1">
      <alignment horizontal="center" vertical="center"/>
    </xf>
    <xf numFmtId="185" fontId="0" fillId="34" borderId="0" xfId="0" applyNumberFormat="1" applyFill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 wrapText="1"/>
    </xf>
    <xf numFmtId="185" fontId="47" fillId="34" borderId="11" xfId="0" applyNumberFormat="1" applyFont="1" applyFill="1" applyBorder="1" applyAlignment="1">
      <alignment horizontal="center" vertical="center" wrapText="1"/>
    </xf>
    <xf numFmtId="185" fontId="47" fillId="34" borderId="18" xfId="0" applyNumberFormat="1" applyFont="1" applyFill="1" applyBorder="1" applyAlignment="1">
      <alignment horizontal="center" vertical="center" wrapText="1"/>
    </xf>
    <xf numFmtId="183" fontId="47" fillId="0" borderId="19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7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="85" zoomScaleSheetLayoutView="85" zoomScalePageLayoutView="0" workbookViewId="0" topLeftCell="A1">
      <selection activeCell="D4" sqref="D4"/>
    </sheetView>
  </sheetViews>
  <sheetFormatPr defaultColWidth="9.140625" defaultRowHeight="15"/>
  <cols>
    <col min="1" max="1" width="23.57421875" style="69" customWidth="1"/>
    <col min="2" max="2" width="41.8515625" style="3" customWidth="1"/>
    <col min="3" max="3" width="0.13671875" style="45" hidden="1" customWidth="1"/>
    <col min="4" max="4" width="12.57421875" style="77" customWidth="1"/>
    <col min="5" max="5" width="12.7109375" style="77" customWidth="1"/>
    <col min="6" max="6" width="0.2890625" style="50" customWidth="1"/>
    <col min="7" max="7" width="8.7109375" style="0" hidden="1" customWidth="1"/>
    <col min="8" max="26" width="0" style="0" hidden="1" customWidth="1"/>
    <col min="27" max="27" width="0.2890625" style="0" customWidth="1"/>
  </cols>
  <sheetData>
    <row r="1" spans="1:6" ht="15" customHeight="1">
      <c r="A1" s="61"/>
      <c r="B1" s="19"/>
      <c r="C1" s="33" t="s">
        <v>0</v>
      </c>
      <c r="D1" s="78"/>
      <c r="E1" s="78"/>
      <c r="F1" s="81" t="s">
        <v>50</v>
      </c>
    </row>
    <row r="2" spans="1:6" ht="15" customHeight="1">
      <c r="A2" s="61"/>
      <c r="B2" s="19"/>
      <c r="C2" s="82" t="s">
        <v>19</v>
      </c>
      <c r="D2" s="78" t="s">
        <v>141</v>
      </c>
      <c r="E2" s="78"/>
      <c r="F2" s="81"/>
    </row>
    <row r="3" spans="1:6" ht="165" customHeight="1">
      <c r="A3" s="61"/>
      <c r="B3" s="19"/>
      <c r="C3" s="82"/>
      <c r="D3" s="78"/>
      <c r="E3" s="78"/>
      <c r="F3" s="81"/>
    </row>
    <row r="4" spans="1:6" ht="16.5" customHeight="1">
      <c r="A4" s="89" t="s">
        <v>138</v>
      </c>
      <c r="B4" s="89"/>
      <c r="C4" s="34"/>
      <c r="D4" s="70"/>
      <c r="E4" s="70"/>
      <c r="F4" s="81"/>
    </row>
    <row r="5" spans="1:6" ht="18.75">
      <c r="A5" s="90"/>
      <c r="B5" s="90"/>
      <c r="C5" s="35" t="s">
        <v>25</v>
      </c>
      <c r="D5" s="71"/>
      <c r="E5" s="71" t="s">
        <v>25</v>
      </c>
      <c r="F5" s="81"/>
    </row>
    <row r="6" spans="1:6" ht="15.75" customHeight="1">
      <c r="A6" s="83" t="s">
        <v>1</v>
      </c>
      <c r="B6" s="87" t="s">
        <v>2</v>
      </c>
      <c r="C6" s="85" t="s">
        <v>3</v>
      </c>
      <c r="D6" s="79" t="s">
        <v>139</v>
      </c>
      <c r="E6" s="79" t="s">
        <v>140</v>
      </c>
      <c r="F6" s="49"/>
    </row>
    <row r="7" spans="1:6" ht="26.25" customHeight="1">
      <c r="A7" s="84"/>
      <c r="B7" s="88"/>
      <c r="C7" s="86"/>
      <c r="D7" s="80"/>
      <c r="E7" s="80"/>
      <c r="F7" s="49"/>
    </row>
    <row r="8" spans="1:6" ht="17.25" customHeight="1">
      <c r="A8" s="46" t="s">
        <v>51</v>
      </c>
      <c r="B8" s="21" t="s">
        <v>27</v>
      </c>
      <c r="C8" s="36">
        <v>82186</v>
      </c>
      <c r="D8" s="72">
        <v>82186</v>
      </c>
      <c r="E8" s="72">
        <v>82424.58542</v>
      </c>
      <c r="F8" s="49" t="e">
        <f>#REF!+#REF!+#REF!+#REF!+#REF!+#REF!+#REF!+#REF!+#REF!+#REF!+#REF!+#REF!+#REF!+#REF!+#REF!</f>
        <v>#REF!</v>
      </c>
    </row>
    <row r="9" spans="1:6" ht="40.5" customHeight="1">
      <c r="A9" s="7" t="s">
        <v>23</v>
      </c>
      <c r="B9" s="22" t="s">
        <v>85</v>
      </c>
      <c r="C9" s="36">
        <v>3929</v>
      </c>
      <c r="D9" s="72">
        <v>3929</v>
      </c>
      <c r="E9" s="72">
        <v>4004.6</v>
      </c>
      <c r="F9" s="49" t="e">
        <f>#REF!+#REF!+#REF!+#REF!+#REF!+#REF!+#REF!+#REF!+#REF!+#REF!+#REF!+#REF!+#REF!+#REF!</f>
        <v>#REF!</v>
      </c>
    </row>
    <row r="10" spans="1:6" ht="19.5" customHeight="1">
      <c r="A10" s="46" t="s">
        <v>12</v>
      </c>
      <c r="B10" s="22" t="s">
        <v>86</v>
      </c>
      <c r="C10" s="37">
        <f>C12+C13+C14+C15+C16</f>
        <v>16300</v>
      </c>
      <c r="D10" s="72">
        <v>18513</v>
      </c>
      <c r="E10" s="72">
        <f>E12+E14+E15+E16</f>
        <v>29986.82729</v>
      </c>
      <c r="F10" s="49" t="e">
        <f>#REF!+#REF!+#REF!+#REF!+#REF!+#REF!+#REF!+#REF!+#REF!+#REF!+#REF!+#REF!+#REF!+#REF!+#REF!</f>
        <v>#REF!</v>
      </c>
    </row>
    <row r="11" spans="1:6" ht="14.25" customHeight="1">
      <c r="A11" s="46"/>
      <c r="B11" s="4" t="s">
        <v>4</v>
      </c>
      <c r="C11" s="37"/>
      <c r="D11" s="72"/>
      <c r="E11" s="72"/>
      <c r="F11" s="49"/>
    </row>
    <row r="12" spans="1:6" ht="39.75" customHeight="1">
      <c r="A12" s="46" t="s">
        <v>52</v>
      </c>
      <c r="B12" s="21" t="s">
        <v>98</v>
      </c>
      <c r="C12" s="37">
        <v>11500</v>
      </c>
      <c r="D12" s="72">
        <v>12713</v>
      </c>
      <c r="E12" s="72">
        <v>16961.80489</v>
      </c>
      <c r="F12" s="49" t="e">
        <f>#REF!+#REF!+#REF!+#REF!+#REF!+#REF!+#REF!+#REF!+#REF!+#REF!+#REF!+#REF!+#REF!+#REF!+#REF!</f>
        <v>#REF!</v>
      </c>
    </row>
    <row r="13" spans="1:6" ht="3.75" customHeight="1">
      <c r="A13" s="7"/>
      <c r="B13" s="20"/>
      <c r="C13" s="37">
        <v>0</v>
      </c>
      <c r="D13" s="72"/>
      <c r="E13" s="72"/>
      <c r="F13" s="49" t="e">
        <f>#REF!+#REF!+#REF!+#REF!+#REF!+#REF!+#REF!+#REF!+#REF!+#REF!+#REF!+#REF!</f>
        <v>#REF!</v>
      </c>
    </row>
    <row r="14" spans="1:6" ht="31.5" customHeight="1">
      <c r="A14" s="46" t="s">
        <v>53</v>
      </c>
      <c r="B14" s="21" t="s">
        <v>28</v>
      </c>
      <c r="C14" s="37">
        <v>0</v>
      </c>
      <c r="D14" s="72">
        <v>1000</v>
      </c>
      <c r="E14" s="72">
        <v>1424.28888</v>
      </c>
      <c r="F14" s="49" t="e">
        <f>#REF!+#REF!+#REF!+#REF!+#REF!+#REF!+#REF!+#REF!+#REF!+#REF!+#REF!+#REF!+#REF!+#REF!</f>
        <v>#REF!</v>
      </c>
    </row>
    <row r="15" spans="1:6" s="2" customFormat="1" ht="19.5" customHeight="1">
      <c r="A15" s="46" t="s">
        <v>54</v>
      </c>
      <c r="B15" s="21" t="s">
        <v>99</v>
      </c>
      <c r="C15" s="37">
        <v>4200</v>
      </c>
      <c r="D15" s="72">
        <v>4200</v>
      </c>
      <c r="E15" s="72">
        <v>6891.8966</v>
      </c>
      <c r="F15" s="49" t="e">
        <f>#REF!+#REF!+#REF!+#REF!+#REF!+#REF!+#REF!+#REF!+#REF!+#REF!+#REF!+#REF!+#REF!+#REF!</f>
        <v>#REF!</v>
      </c>
    </row>
    <row r="16" spans="1:6" s="2" customFormat="1" ht="66" customHeight="1">
      <c r="A16" s="7" t="s">
        <v>38</v>
      </c>
      <c r="B16" s="18" t="s">
        <v>100</v>
      </c>
      <c r="C16" s="37">
        <v>600</v>
      </c>
      <c r="D16" s="72">
        <v>600</v>
      </c>
      <c r="E16" s="72">
        <v>4708.83692</v>
      </c>
      <c r="F16" s="49" t="e">
        <f>#REF!+#REF!+#REF!+#REF!+#REF!+#REF!+#REF!+#REF!+#REF!+#REF!+#REF!+#REF!</f>
        <v>#REF!</v>
      </c>
    </row>
    <row r="17" spans="1:6" ht="45" customHeight="1">
      <c r="A17" s="46" t="s">
        <v>14</v>
      </c>
      <c r="B17" s="22" t="s">
        <v>87</v>
      </c>
      <c r="C17" s="37">
        <v>0</v>
      </c>
      <c r="D17" s="72">
        <v>0</v>
      </c>
      <c r="E17" s="72">
        <v>3.827</v>
      </c>
      <c r="F17" s="49" t="e">
        <f>#REF!+#REF!+#REF!+#REF!+#REF!+#REF!+#REF!+#REF!+#REF!+#REF!+#REF!+#REF!</f>
        <v>#REF!</v>
      </c>
    </row>
    <row r="18" spans="1:6" ht="15.75" customHeight="1">
      <c r="A18" s="46" t="s">
        <v>6</v>
      </c>
      <c r="B18" s="22" t="s">
        <v>88</v>
      </c>
      <c r="C18" s="37">
        <v>1600</v>
      </c>
      <c r="D18" s="72">
        <v>1600</v>
      </c>
      <c r="E18" s="72">
        <v>2370.3</v>
      </c>
      <c r="F18" s="49" t="e">
        <f>#REF!+#REF!+#REF!+#REF!+#REF!+#REF!+#REF!+#REF!+#REF!+#REF!+#REF!+#REF!</f>
        <v>#REF!</v>
      </c>
    </row>
    <row r="19" spans="1:6" ht="15.75" customHeight="1">
      <c r="A19" s="46"/>
      <c r="B19" s="4" t="s">
        <v>20</v>
      </c>
      <c r="C19" s="37">
        <f>C8+C10+C17+C18+C9</f>
        <v>104015</v>
      </c>
      <c r="D19" s="73">
        <v>106228</v>
      </c>
      <c r="E19" s="73">
        <f>E8+E10+E17+E18+E9</f>
        <v>118790.13971000002</v>
      </c>
      <c r="F19" s="49" t="e">
        <f>#REF!+#REF!+#REF!+#REF!+#REF!+#REF!+#REF!+#REF!+#REF!+#REF!+#REF!+#REF!+#REF!</f>
        <v>#REF!</v>
      </c>
    </row>
    <row r="20" spans="1:6" ht="40.5" customHeight="1">
      <c r="A20" s="46" t="s">
        <v>55</v>
      </c>
      <c r="B20" s="22" t="s">
        <v>89</v>
      </c>
      <c r="C20" s="37">
        <f>C22+C23</f>
        <v>24548</v>
      </c>
      <c r="D20" s="72">
        <v>29048</v>
      </c>
      <c r="E20" s="72">
        <v>30275.2</v>
      </c>
      <c r="F20" s="49">
        <v>4500</v>
      </c>
    </row>
    <row r="21" spans="1:6" ht="13.5" customHeight="1">
      <c r="A21" s="46"/>
      <c r="B21" s="6" t="s">
        <v>7</v>
      </c>
      <c r="C21" s="36"/>
      <c r="D21" s="72"/>
      <c r="E21" s="72"/>
      <c r="F21" s="49"/>
    </row>
    <row r="22" spans="1:6" ht="141" customHeight="1">
      <c r="A22" s="47" t="s">
        <v>130</v>
      </c>
      <c r="B22" s="18" t="s">
        <v>101</v>
      </c>
      <c r="C22" s="52">
        <v>24100</v>
      </c>
      <c r="D22" s="72">
        <v>28600</v>
      </c>
      <c r="E22" s="72">
        <v>29918.9</v>
      </c>
      <c r="F22" s="49" t="e">
        <f>#REF!+#REF!+#REF!+#REF!+#REF!+#REF!+#REF!+#REF!+#REF!+#REF!+#REF!+#REF!+#REF!</f>
        <v>#REF!</v>
      </c>
    </row>
    <row r="23" spans="1:6" ht="92.25" customHeight="1">
      <c r="A23" s="47" t="s">
        <v>56</v>
      </c>
      <c r="B23" s="23" t="s">
        <v>15</v>
      </c>
      <c r="C23" s="38">
        <v>448</v>
      </c>
      <c r="D23" s="72">
        <v>448</v>
      </c>
      <c r="E23" s="72">
        <v>356.3</v>
      </c>
      <c r="F23" s="49" t="e">
        <f>#REF!+#REF!+#REF!+#REF!+#REF!+#REF!+#REF!+#REF!+#REF!+#REF!+#REF!+#REF!</f>
        <v>#REF!</v>
      </c>
    </row>
    <row r="24" spans="1:6" ht="31.5" customHeight="1">
      <c r="A24" s="46" t="s">
        <v>57</v>
      </c>
      <c r="B24" s="22" t="s">
        <v>90</v>
      </c>
      <c r="C24" s="36">
        <v>150</v>
      </c>
      <c r="D24" s="72">
        <v>150</v>
      </c>
      <c r="E24" s="72">
        <v>148.31651</v>
      </c>
      <c r="F24" s="49" t="e">
        <f>#REF!+#REF!+#REF!+#REF!+#REF!+#REF!+#REF!+#REF!+#REF!+#REF!+#REF!+#REF!</f>
        <v>#REF!</v>
      </c>
    </row>
    <row r="25" spans="1:6" ht="36.75" customHeight="1">
      <c r="A25" s="7" t="s">
        <v>17</v>
      </c>
      <c r="B25" s="22" t="s">
        <v>91</v>
      </c>
      <c r="C25" s="38">
        <f>C27+C28</f>
        <v>20440</v>
      </c>
      <c r="D25" s="72">
        <v>15493.5</v>
      </c>
      <c r="E25" s="72">
        <f>E27+E28</f>
        <v>15724.76994</v>
      </c>
      <c r="F25" s="49" t="e">
        <f>#REF!+#REF!+#REF!+#REF!+#REF!+#REF!+#REF!+#REF!+#REF!+#REF!+#REF!+#REF!</f>
        <v>#REF!</v>
      </c>
    </row>
    <row r="26" spans="1:6" ht="15" customHeight="1">
      <c r="A26" s="7"/>
      <c r="B26" s="4" t="s">
        <v>7</v>
      </c>
      <c r="C26" s="39"/>
      <c r="D26" s="72"/>
      <c r="E26" s="72"/>
      <c r="F26" s="49"/>
    </row>
    <row r="27" spans="1:6" s="1" customFormat="1" ht="51" customHeight="1">
      <c r="A27" s="62" t="s">
        <v>16</v>
      </c>
      <c r="B27" s="24" t="s">
        <v>102</v>
      </c>
      <c r="C27" s="38">
        <v>17640</v>
      </c>
      <c r="D27" s="72">
        <v>12693.5</v>
      </c>
      <c r="E27" s="72">
        <v>13211.67574</v>
      </c>
      <c r="F27" s="49" t="e">
        <f>#REF!+#REF!+#REF!+#REF!+#REF!+#REF!+#REF!+#REF!+#REF!+#REF!+#REF!+#REF!+#REF!+#REF!+#REF!</f>
        <v>#REF!</v>
      </c>
    </row>
    <row r="28" spans="1:6" s="1" customFormat="1" ht="50.25" customHeight="1">
      <c r="A28" s="62" t="s">
        <v>131</v>
      </c>
      <c r="B28" s="24" t="s">
        <v>22</v>
      </c>
      <c r="C28" s="38">
        <v>2800</v>
      </c>
      <c r="D28" s="72">
        <v>2800</v>
      </c>
      <c r="E28" s="72">
        <v>2513.0942</v>
      </c>
      <c r="F28" s="49" t="e">
        <f>#REF!+#REF!+#REF!+#REF!+#REF!+#REF!+#REF!+#REF!+#REF!+#REF!+#REF!+#REF!</f>
        <v>#REF!</v>
      </c>
    </row>
    <row r="29" spans="1:6" ht="30.75" customHeight="1">
      <c r="A29" s="46" t="s">
        <v>58</v>
      </c>
      <c r="B29" s="22" t="s">
        <v>92</v>
      </c>
      <c r="C29" s="36">
        <f>C31+C32</f>
        <v>100</v>
      </c>
      <c r="D29" s="72">
        <v>100</v>
      </c>
      <c r="E29" s="72">
        <f>E31+E32</f>
        <v>250.59771</v>
      </c>
      <c r="F29" s="49" t="e">
        <f>#REF!+#REF!+#REF!+#REF!+#REF!+#REF!+#REF!+#REF!+#REF!+#REF!+#REF!+#REF!</f>
        <v>#REF!</v>
      </c>
    </row>
    <row r="30" spans="1:6" ht="16.5" customHeight="1">
      <c r="A30" s="46"/>
      <c r="B30" s="4" t="s">
        <v>7</v>
      </c>
      <c r="C30" s="36"/>
      <c r="D30" s="72"/>
      <c r="E30" s="72"/>
      <c r="F30" s="49"/>
    </row>
    <row r="31" spans="1:6" ht="126" customHeight="1">
      <c r="A31" s="47" t="s">
        <v>59</v>
      </c>
      <c r="B31" s="25" t="s">
        <v>103</v>
      </c>
      <c r="C31" s="36">
        <v>100</v>
      </c>
      <c r="D31" s="72">
        <v>100</v>
      </c>
      <c r="E31" s="72">
        <v>90.248</v>
      </c>
      <c r="F31" s="49" t="e">
        <f>#REF!+#REF!+#REF!+#REF!+#REF!+#REF!+#REF!+#REF!+#REF!+#REF!+#REF!+#REF!</f>
        <v>#REF!</v>
      </c>
    </row>
    <row r="32" spans="1:6" ht="94.5" customHeight="1">
      <c r="A32" s="47" t="s">
        <v>60</v>
      </c>
      <c r="B32" s="25" t="s">
        <v>104</v>
      </c>
      <c r="C32" s="36">
        <v>0</v>
      </c>
      <c r="D32" s="72">
        <v>0</v>
      </c>
      <c r="E32" s="72">
        <v>160.34971</v>
      </c>
      <c r="F32" s="49" t="e">
        <f>#REF!+#REF!+#REF!+#REF!+#REF!+#REF!+#REF!+#REF!+#REF!+#REF!+#REF!+#REF!</f>
        <v>#REF!</v>
      </c>
    </row>
    <row r="33" spans="1:6" ht="36" customHeight="1">
      <c r="A33" s="46" t="s">
        <v>132</v>
      </c>
      <c r="B33" s="22" t="s">
        <v>93</v>
      </c>
      <c r="C33" s="36">
        <v>368</v>
      </c>
      <c r="D33" s="72">
        <v>368</v>
      </c>
      <c r="E33" s="72">
        <v>411.16322</v>
      </c>
      <c r="F33" s="49" t="e">
        <f>#REF!+#REF!+#REF!+#REF!+#REF!+#REF!+#REF!+#REF!+#REF!+#REF!+#REF!+#REF!</f>
        <v>#REF!</v>
      </c>
    </row>
    <row r="34" spans="1:6" ht="26.25" customHeight="1">
      <c r="A34" s="46" t="s">
        <v>119</v>
      </c>
      <c r="B34" s="22" t="s">
        <v>120</v>
      </c>
      <c r="C34" s="36">
        <v>0</v>
      </c>
      <c r="D34" s="72">
        <v>446.5</v>
      </c>
      <c r="E34" s="72">
        <v>446.524</v>
      </c>
      <c r="F34" s="49" t="e">
        <f>#REF!+#REF!+#REF!+#REF!+#REF!+#REF!+#REF!+#REF!+#REF!+#REF!+#REF!+#REF!</f>
        <v>#REF!</v>
      </c>
    </row>
    <row r="35" spans="1:6" ht="16.5" customHeight="1">
      <c r="A35" s="46"/>
      <c r="B35" s="4" t="s">
        <v>21</v>
      </c>
      <c r="C35" s="36">
        <f>C20+C24+C33+C34+C25+C29</f>
        <v>45606</v>
      </c>
      <c r="D35" s="72">
        <v>45606</v>
      </c>
      <c r="E35" s="72">
        <f>E34+E33+E29+E25+E24+E20</f>
        <v>47256.57138</v>
      </c>
      <c r="F35" s="49" t="e">
        <f>#REF!+#REF!+#REF!+#REF!+#REF!+#REF!+#REF!+#REF!+#REF!+#REF!+#REF!+#REF!</f>
        <v>#REF!</v>
      </c>
    </row>
    <row r="36" spans="1:6" ht="15" customHeight="1">
      <c r="A36" s="10"/>
      <c r="B36" s="12" t="s">
        <v>32</v>
      </c>
      <c r="C36" s="37">
        <f>C19+C35</f>
        <v>149621</v>
      </c>
      <c r="D36" s="73">
        <v>151834</v>
      </c>
      <c r="E36" s="73">
        <f>E19+E35</f>
        <v>166046.71109000003</v>
      </c>
      <c r="F36" s="49" t="e">
        <f>#REF!+#REF!+#REF!+#REF!+#REF!+#REF!+#REF!+#REF!+#REF!+#REF!+#REF!+#REF!+#REF!+#REF!</f>
        <v>#REF!</v>
      </c>
    </row>
    <row r="37" spans="1:6" ht="24" customHeight="1">
      <c r="A37" s="10" t="s">
        <v>61</v>
      </c>
      <c r="B37" s="26" t="s">
        <v>105</v>
      </c>
      <c r="C37" s="37">
        <f>C39+C44+C62+C82+C93</f>
        <v>393411.7</v>
      </c>
      <c r="D37" s="74">
        <v>386044.6</v>
      </c>
      <c r="E37" s="74">
        <f>E39+E44+E62+E82+E93+E89</f>
        <v>375747.6702</v>
      </c>
      <c r="F37" s="16" t="e">
        <f>F39+F44+F62+F82+F93</f>
        <v>#REF!</v>
      </c>
    </row>
    <row r="38" spans="1:6" ht="45.75" customHeight="1">
      <c r="A38" s="10" t="s">
        <v>62</v>
      </c>
      <c r="B38" s="22" t="s">
        <v>94</v>
      </c>
      <c r="C38" s="37">
        <f>C37-C93</f>
        <v>393411.7</v>
      </c>
      <c r="D38" s="74">
        <v>386041.3</v>
      </c>
      <c r="E38" s="74">
        <f>E37-E93-E89</f>
        <v>374921.34322000004</v>
      </c>
      <c r="F38" s="16" t="e">
        <f>F37-F93</f>
        <v>#REF!</v>
      </c>
    </row>
    <row r="39" spans="1:6" ht="30.75" customHeight="1">
      <c r="A39" s="8" t="s">
        <v>63</v>
      </c>
      <c r="B39" s="27" t="s">
        <v>39</v>
      </c>
      <c r="C39" s="37">
        <f>C41</f>
        <v>12786</v>
      </c>
      <c r="D39" s="74">
        <v>47154</v>
      </c>
      <c r="E39" s="74">
        <f>E41+E42+E43</f>
        <v>47154</v>
      </c>
      <c r="F39" s="51" t="e">
        <f>F41+F42+F43+42:42</f>
        <v>#REF!</v>
      </c>
    </row>
    <row r="40" spans="1:6" ht="16.5" customHeight="1">
      <c r="A40" s="8"/>
      <c r="B40" s="8" t="s">
        <v>5</v>
      </c>
      <c r="C40" s="37"/>
      <c r="D40" s="72"/>
      <c r="E40" s="72"/>
      <c r="F40" s="49"/>
    </row>
    <row r="41" spans="1:6" ht="62.25" customHeight="1">
      <c r="A41" s="8" t="s">
        <v>64</v>
      </c>
      <c r="B41" s="28" t="s">
        <v>106</v>
      </c>
      <c r="C41" s="37">
        <v>12786</v>
      </c>
      <c r="D41" s="72">
        <v>12786</v>
      </c>
      <c r="E41" s="72">
        <v>12786</v>
      </c>
      <c r="F41" s="49" t="e">
        <f>#REF!+#REF!+#REF!+#REF!+#REF!+#REF!+#REF!+#REF!+#REF!+#REF!+#REF!+#REF!</f>
        <v>#REF!</v>
      </c>
    </row>
    <row r="42" spans="1:6" ht="58.5" customHeight="1">
      <c r="A42" s="8" t="s">
        <v>123</v>
      </c>
      <c r="B42" s="56" t="s">
        <v>126</v>
      </c>
      <c r="C42" s="37"/>
      <c r="D42" s="72">
        <v>24655</v>
      </c>
      <c r="E42" s="72">
        <v>24655</v>
      </c>
      <c r="F42" s="49" t="e">
        <f>#REF!+#REF!+#REF!+#REF!+#REF!+#REF!+#REF!+#REF!+#REF!+#REF!+#REF!+#REF!+#REF!+#REF!+#REF!+#REF!</f>
        <v>#REF!</v>
      </c>
    </row>
    <row r="43" spans="1:6" ht="36" customHeight="1">
      <c r="A43" s="8" t="s">
        <v>124</v>
      </c>
      <c r="B43" s="57" t="s">
        <v>127</v>
      </c>
      <c r="C43" s="37"/>
      <c r="D43" s="72">
        <v>9713</v>
      </c>
      <c r="E43" s="72">
        <v>9713</v>
      </c>
      <c r="F43" s="49" t="e">
        <f>#REF!+#REF!+#REF!+#REF!+#REF!+#REF!+#REF!+#REF!+#REF!+#REF!+#REF!+#REF!</f>
        <v>#REF!</v>
      </c>
    </row>
    <row r="44" spans="1:6" ht="48" customHeight="1">
      <c r="A44" s="6" t="s">
        <v>65</v>
      </c>
      <c r="B44" s="27" t="s">
        <v>40</v>
      </c>
      <c r="C44" s="36">
        <f>C45+C46+C47+C49+C51+C50+C48</f>
        <v>131703.8</v>
      </c>
      <c r="D44" s="74">
        <v>85633.6</v>
      </c>
      <c r="E44" s="74">
        <v>83137.2</v>
      </c>
      <c r="F44" s="15" t="e">
        <f>F45+F46+F47+F49+F51+F50+F48</f>
        <v>#REF!</v>
      </c>
    </row>
    <row r="45" spans="1:6" ht="143.25" customHeight="1">
      <c r="A45" s="63" t="s">
        <v>66</v>
      </c>
      <c r="B45" s="18" t="s">
        <v>41</v>
      </c>
      <c r="C45" s="36">
        <v>2377</v>
      </c>
      <c r="D45" s="72">
        <v>2377</v>
      </c>
      <c r="E45" s="72">
        <v>2376.9999</v>
      </c>
      <c r="F45" s="49" t="e">
        <f>#REF!+#REF!+#REF!+#REF!+#REF!+#REF!+#REF!+#REF!+#REF!+#REF!+#REF!+#REF!</f>
        <v>#REF!</v>
      </c>
    </row>
    <row r="46" spans="1:6" ht="93" customHeight="1">
      <c r="A46" s="63" t="s">
        <v>67</v>
      </c>
      <c r="B46" s="29" t="s">
        <v>107</v>
      </c>
      <c r="C46" s="36">
        <v>10173.9</v>
      </c>
      <c r="D46" s="72">
        <v>10173.9</v>
      </c>
      <c r="E46" s="72">
        <v>10173.9</v>
      </c>
      <c r="F46" s="49" t="e">
        <f>#REF!+#REF!+#REF!+#REF!+#REF!+#REF!+#REF!+#REF!+#REF!+#REF!+#REF!+#REF!</f>
        <v>#REF!</v>
      </c>
    </row>
    <row r="47" spans="1:6" ht="50.25" customHeight="1">
      <c r="A47" s="63" t="s">
        <v>68</v>
      </c>
      <c r="B47" s="24" t="s">
        <v>34</v>
      </c>
      <c r="C47" s="36">
        <v>1139.4</v>
      </c>
      <c r="D47" s="72">
        <v>1078.9</v>
      </c>
      <c r="E47" s="72">
        <v>1078.88135</v>
      </c>
      <c r="F47" s="49" t="e">
        <f>#REF!+#REF!+#REF!+#REF!+#REF!+#REF!+#REF!+#REF!+#REF!+#REF!+#REF!+#REF!</f>
        <v>#REF!</v>
      </c>
    </row>
    <row r="48" spans="1:6" ht="50.25" customHeight="1">
      <c r="A48" s="63" t="s">
        <v>118</v>
      </c>
      <c r="B48" s="24" t="s">
        <v>121</v>
      </c>
      <c r="C48" s="36">
        <v>0</v>
      </c>
      <c r="D48" s="72">
        <v>50.5</v>
      </c>
      <c r="E48" s="72">
        <v>50.505</v>
      </c>
      <c r="F48" s="49" t="e">
        <f>#REF!+#REF!+#REF!+#REF!+#REF!+#REF!+#REF!+#REF!+#REF!+#REF!+#REF!+#REF!</f>
        <v>#REF!</v>
      </c>
    </row>
    <row r="49" spans="1:6" ht="46.5" customHeight="1">
      <c r="A49" s="63" t="s">
        <v>47</v>
      </c>
      <c r="B49" s="23" t="s">
        <v>83</v>
      </c>
      <c r="C49" s="36">
        <v>1890.8</v>
      </c>
      <c r="D49" s="72">
        <v>1890.8</v>
      </c>
      <c r="E49" s="72">
        <v>1890.8</v>
      </c>
      <c r="F49" s="49" t="e">
        <f>#REF!+#REF!+#REF!+#REF!+#REF!+#REF!+#REF!+#REF!+#REF!+#REF!+#REF!+#REF!</f>
        <v>#REF!</v>
      </c>
    </row>
    <row r="50" spans="1:6" ht="58.5" customHeight="1">
      <c r="A50" s="63" t="s">
        <v>96</v>
      </c>
      <c r="B50" s="48" t="s">
        <v>97</v>
      </c>
      <c r="C50" s="36">
        <v>85826.8</v>
      </c>
      <c r="D50" s="72">
        <v>18000</v>
      </c>
      <c r="E50" s="72">
        <v>16523.72357</v>
      </c>
      <c r="F50" s="49" t="e">
        <f>#REF!+#REF!+#REF!+#REF!+#REF!+#REF!+#REF!+#REF!+#REF!+#REF!+#REF!+#REF!</f>
        <v>#REF!</v>
      </c>
    </row>
    <row r="51" spans="1:6" ht="27.75" customHeight="1">
      <c r="A51" s="63" t="s">
        <v>69</v>
      </c>
      <c r="B51" s="18" t="s">
        <v>31</v>
      </c>
      <c r="C51" s="36">
        <f>C53+C54+C55+C56+C57+C58+C59+C60+C61</f>
        <v>30295.9</v>
      </c>
      <c r="D51" s="75">
        <v>52062.5</v>
      </c>
      <c r="E51" s="75">
        <f>E53+E54+E55+E56+E57+E58+E59+E60+E61</f>
        <v>51042.44352000001</v>
      </c>
      <c r="F51" s="51" t="e">
        <f>F53+F54+F55+F56+F57+F58+F59+F60+F61</f>
        <v>#REF!</v>
      </c>
    </row>
    <row r="52" spans="1:6" ht="13.5" customHeight="1">
      <c r="A52" s="6"/>
      <c r="B52" s="7" t="s">
        <v>7</v>
      </c>
      <c r="C52" s="36"/>
      <c r="D52" s="72"/>
      <c r="E52" s="72"/>
      <c r="F52" s="49"/>
    </row>
    <row r="53" spans="1:6" ht="15.75" customHeight="1">
      <c r="A53" s="6"/>
      <c r="B53" s="24" t="s">
        <v>35</v>
      </c>
      <c r="C53" s="36">
        <v>615.3</v>
      </c>
      <c r="D53" s="72">
        <v>615.3</v>
      </c>
      <c r="E53" s="72">
        <v>531</v>
      </c>
      <c r="F53" s="49" t="e">
        <f>#REF!+#REF!+#REF!+#REF!+#REF!+#REF!+#REF!+#REF!+#REF!+#REF!+#REF!+#REF!</f>
        <v>#REF!</v>
      </c>
    </row>
    <row r="54" spans="1:6" ht="15.75" customHeight="1">
      <c r="A54" s="6"/>
      <c r="B54" s="24" t="s">
        <v>36</v>
      </c>
      <c r="C54" s="36">
        <v>13394</v>
      </c>
      <c r="D54" s="72">
        <v>15487</v>
      </c>
      <c r="E54" s="72">
        <v>15487</v>
      </c>
      <c r="F54" s="49" t="e">
        <f>#REF!+#REF!+#REF!+#REF!+#REF!+#REF!+#REF!+#REF!+#REF!+#REF!+#REF!+#REF!</f>
        <v>#REF!</v>
      </c>
    </row>
    <row r="55" spans="1:6" ht="15.75" customHeight="1">
      <c r="A55" s="6"/>
      <c r="B55" s="24" t="s">
        <v>37</v>
      </c>
      <c r="C55" s="36">
        <v>7982</v>
      </c>
      <c r="D55" s="72">
        <v>26018</v>
      </c>
      <c r="E55" s="72">
        <v>26018</v>
      </c>
      <c r="F55" s="49" t="e">
        <f>#REF!+#REF!+#REF!+#REF!+#REF!+#REF!+#REF!+#REF!+#REF!+#REF!+#REF!+#REF!</f>
        <v>#REF!</v>
      </c>
    </row>
    <row r="56" spans="1:6" ht="15.75" customHeight="1">
      <c r="A56" s="6"/>
      <c r="B56" s="24" t="s">
        <v>45</v>
      </c>
      <c r="C56" s="36">
        <v>7931.2</v>
      </c>
      <c r="D56" s="72">
        <v>7931.2</v>
      </c>
      <c r="E56" s="72">
        <v>7054.19324</v>
      </c>
      <c r="F56" s="49" t="e">
        <f>#REF!+#REF!+#REF!+#REF!+#REF!+#REF!+#REF!+#REF!+#REF!+#REF!+#REF!+#REF!</f>
        <v>#REF!</v>
      </c>
    </row>
    <row r="57" spans="1:6" ht="15.75" customHeight="1">
      <c r="A57" s="6"/>
      <c r="B57" s="24" t="s">
        <v>46</v>
      </c>
      <c r="C57" s="36">
        <v>17</v>
      </c>
      <c r="D57" s="72">
        <v>7.7</v>
      </c>
      <c r="E57" s="72">
        <v>7.73588</v>
      </c>
      <c r="F57" s="49" t="e">
        <f>#REF!+#REF!+#REF!+#REF!+#REF!+#REF!+#REF!+#REF!+#REF!+#REF!+#REF!+#REF!</f>
        <v>#REF!</v>
      </c>
    </row>
    <row r="58" spans="1:6" ht="15.75" customHeight="1">
      <c r="A58" s="6"/>
      <c r="B58" s="24" t="s">
        <v>49</v>
      </c>
      <c r="C58" s="36">
        <v>356.4</v>
      </c>
      <c r="D58" s="72">
        <v>525.3</v>
      </c>
      <c r="E58" s="72">
        <v>525.3</v>
      </c>
      <c r="F58" s="49" t="e">
        <f>#REF!+#REF!+#REF!+#REF!+#REF!+#REF!+#REF!+#REF!+#REF!+#REF!+#REF!+#REF!</f>
        <v>#REF!</v>
      </c>
    </row>
    <row r="59" spans="1:6" ht="15.75" customHeight="1">
      <c r="A59" s="6"/>
      <c r="B59" s="7" t="s">
        <v>117</v>
      </c>
      <c r="C59" s="36"/>
      <c r="D59" s="72">
        <v>1369.2</v>
      </c>
      <c r="E59" s="72">
        <v>1310.4144</v>
      </c>
      <c r="F59" s="49" t="e">
        <f>#REF!+#REF!+#REF!+#REF!+#REF!+#REF!+#REF!+#REF!+#REF!+#REF!+#REF!+#REF!</f>
        <v>#REF!</v>
      </c>
    </row>
    <row r="60" spans="1:6" ht="15.75" customHeight="1">
      <c r="A60" s="6"/>
      <c r="B60" s="7" t="s">
        <v>125</v>
      </c>
      <c r="C60" s="36"/>
      <c r="D60" s="72">
        <v>108.8</v>
      </c>
      <c r="E60" s="72">
        <v>108.8</v>
      </c>
      <c r="F60" s="49" t="e">
        <f>#REF!+#REF!+#REF!+#REF!+#REF!+#REF!+#REF!+#REF!+#REF!+#REF!+#REF!+#REF!</f>
        <v>#REF!</v>
      </c>
    </row>
    <row r="61" spans="1:6" ht="15.75" customHeight="1">
      <c r="A61" s="6"/>
      <c r="B61" s="7"/>
      <c r="C61" s="36"/>
      <c r="D61" s="72"/>
      <c r="E61" s="72"/>
      <c r="F61" s="49" t="e">
        <f>#REF!+#REF!+#REF!+#REF!+#REF!+#REF!+#REF!+#REF!+#REF!+#REF!+#REF!+#REF!</f>
        <v>#REF!</v>
      </c>
    </row>
    <row r="62" spans="1:6" ht="29.25" customHeight="1">
      <c r="A62" s="64" t="s">
        <v>70</v>
      </c>
      <c r="B62" s="27" t="s">
        <v>42</v>
      </c>
      <c r="C62" s="36">
        <f>C64+C65+C66+C78+C79+C80+C81</f>
        <v>247127.69999999998</v>
      </c>
      <c r="D62" s="74">
        <v>252180.9</v>
      </c>
      <c r="E62" s="74">
        <f>E64+E65+E66+E78+E79+E80+E81+E77</f>
        <v>243557.31422000003</v>
      </c>
      <c r="F62" s="15" t="e">
        <f>F64+F65+F66+F78+F79+F80+F81</f>
        <v>#REF!</v>
      </c>
    </row>
    <row r="63" spans="1:6" ht="15">
      <c r="A63" s="6"/>
      <c r="B63" s="11" t="s">
        <v>18</v>
      </c>
      <c r="C63" s="36"/>
      <c r="D63" s="72"/>
      <c r="E63" s="72"/>
      <c r="F63" s="49"/>
    </row>
    <row r="64" spans="1:6" ht="93" customHeight="1">
      <c r="A64" s="65" t="s">
        <v>71</v>
      </c>
      <c r="B64" s="23" t="s">
        <v>30</v>
      </c>
      <c r="C64" s="40">
        <v>7</v>
      </c>
      <c r="D64" s="72">
        <v>7</v>
      </c>
      <c r="E64" s="72">
        <v>0</v>
      </c>
      <c r="F64" s="49" t="e">
        <f>#REF!+#REF!+#REF!+#REF!+#REF!+#REF!+#REF!+#REF!+#REF!+#REF!+#REF!+#REF!</f>
        <v>#REF!</v>
      </c>
    </row>
    <row r="65" spans="1:6" ht="62.25" customHeight="1">
      <c r="A65" s="65" t="s">
        <v>72</v>
      </c>
      <c r="B65" s="23" t="s">
        <v>108</v>
      </c>
      <c r="C65" s="37">
        <v>1449</v>
      </c>
      <c r="D65" s="72">
        <v>1449</v>
      </c>
      <c r="E65" s="72">
        <v>1449</v>
      </c>
      <c r="F65" s="49" t="e">
        <f>#REF!+#REF!+#REF!+#REF!+#REF!+#REF!+#REF!+#REF!+#REF!+#REF!+#REF!+#REF!</f>
        <v>#REF!</v>
      </c>
    </row>
    <row r="66" spans="1:6" ht="70.5" customHeight="1">
      <c r="A66" s="8" t="s">
        <v>73</v>
      </c>
      <c r="B66" s="23" t="s">
        <v>109</v>
      </c>
      <c r="C66" s="36">
        <f>C68+C69+C71+C72+C73+C70+C74+C76+C75</f>
        <v>227838.3</v>
      </c>
      <c r="D66" s="74">
        <v>230554.3</v>
      </c>
      <c r="E66" s="74">
        <f>E68+E69+E70+E71+E72+E73+E75+E76+E74</f>
        <v>223071.38251999998</v>
      </c>
      <c r="F66" s="15" t="e">
        <f>F68+F69+F71+F72+F73+F70+F74+F76+F75</f>
        <v>#REF!</v>
      </c>
    </row>
    <row r="67" spans="1:6" ht="15">
      <c r="A67" s="6"/>
      <c r="B67" s="5" t="s">
        <v>5</v>
      </c>
      <c r="C67" s="36"/>
      <c r="D67" s="72"/>
      <c r="E67" s="72"/>
      <c r="F67" s="49"/>
    </row>
    <row r="68" spans="1:6" ht="51" customHeight="1">
      <c r="A68" s="6"/>
      <c r="B68" s="23" t="s">
        <v>8</v>
      </c>
      <c r="C68" s="36">
        <v>1535.3</v>
      </c>
      <c r="D68" s="72">
        <v>1535.3</v>
      </c>
      <c r="E68" s="72">
        <v>1535.3</v>
      </c>
      <c r="F68" s="49" t="e">
        <f>#REF!+#REF!+#REF!+#REF!+#REF!+#REF!+#REF!+#REF!+#REF!+#REF!+#REF!+#REF!</f>
        <v>#REF!</v>
      </c>
    </row>
    <row r="69" spans="1:6" ht="165" customHeight="1">
      <c r="A69" s="6"/>
      <c r="B69" s="23" t="s">
        <v>110</v>
      </c>
      <c r="C69" s="36">
        <v>152167</v>
      </c>
      <c r="D69" s="72">
        <v>154202</v>
      </c>
      <c r="E69" s="72">
        <v>154200.59883</v>
      </c>
      <c r="F69" s="49" t="e">
        <f>#REF!+#REF!+#REF!+#REF!+#REF!+#REF!+#REF!+#REF!+#REF!+#REF!+#REF!+#REF!</f>
        <v>#REF!</v>
      </c>
    </row>
    <row r="70" spans="1:6" ht="82.5" customHeight="1">
      <c r="A70" s="6"/>
      <c r="B70" s="23" t="s">
        <v>111</v>
      </c>
      <c r="C70" s="36">
        <v>44201</v>
      </c>
      <c r="D70" s="72">
        <v>44909</v>
      </c>
      <c r="E70" s="72">
        <v>44885.615</v>
      </c>
      <c r="F70" s="49" t="e">
        <f>#REF!+#REF!+#REF!+#REF!+#REF!+#REF!+#REF!+#REF!+#REF!+#REF!+#REF!+#REF!</f>
        <v>#REF!</v>
      </c>
    </row>
    <row r="71" spans="1:6" ht="110.25" customHeight="1">
      <c r="A71" s="6"/>
      <c r="B71" s="23" t="s">
        <v>26</v>
      </c>
      <c r="C71" s="36">
        <v>864</v>
      </c>
      <c r="D71" s="72">
        <v>986</v>
      </c>
      <c r="E71" s="72">
        <v>986</v>
      </c>
      <c r="F71" s="49" t="e">
        <f>#REF!+#REF!+#REF!+#REF!+#REF!+#REF!+#REF!+#REF!+#REF!+#REF!+#REF!+#REF!</f>
        <v>#REF!</v>
      </c>
    </row>
    <row r="72" spans="1:6" ht="75" customHeight="1">
      <c r="A72" s="6"/>
      <c r="B72" s="23" t="s">
        <v>112</v>
      </c>
      <c r="C72" s="36">
        <v>25377</v>
      </c>
      <c r="D72" s="72">
        <v>25377</v>
      </c>
      <c r="E72" s="72">
        <v>18828.41042</v>
      </c>
      <c r="F72" s="49" t="e">
        <f>#REF!+#REF!+#REF!+#REF!+#REF!+#REF!+#REF!+#REF!+#REF!+#REF!+#REF!+#REF!</f>
        <v>#REF!</v>
      </c>
    </row>
    <row r="73" spans="1:6" ht="114" customHeight="1">
      <c r="A73" s="65"/>
      <c r="B73" s="23" t="s">
        <v>113</v>
      </c>
      <c r="C73" s="37">
        <v>2638</v>
      </c>
      <c r="D73" s="72">
        <v>2638</v>
      </c>
      <c r="E73" s="72">
        <v>1817.6</v>
      </c>
      <c r="F73" s="49" t="e">
        <f>#REF!+#REF!+#REF!+#REF!+#REF!+#REF!+#REF!+#REF!+#REF!+#REF!+#REF!+#REF!</f>
        <v>#REF!</v>
      </c>
    </row>
    <row r="74" spans="1:6" ht="61.5" customHeight="1">
      <c r="A74" s="66"/>
      <c r="B74" s="23" t="s">
        <v>114</v>
      </c>
      <c r="C74" s="41">
        <v>51</v>
      </c>
      <c r="D74" s="72">
        <v>51</v>
      </c>
      <c r="E74" s="72">
        <v>44.778</v>
      </c>
      <c r="F74" s="49" t="e">
        <f>#REF!+#REF!+#REF!+#REF!+#REF!+#REF!+#REF!+#REF!+#REF!+#REF!+#REF!+#REF!</f>
        <v>#REF!</v>
      </c>
    </row>
    <row r="75" spans="1:6" ht="81" customHeight="1">
      <c r="A75" s="66"/>
      <c r="B75" s="23" t="s">
        <v>115</v>
      </c>
      <c r="C75" s="41">
        <v>784</v>
      </c>
      <c r="D75" s="72">
        <v>604</v>
      </c>
      <c r="E75" s="72">
        <v>521.08027</v>
      </c>
      <c r="F75" s="49" t="e">
        <f>#REF!+#REF!+#REF!+#REF!+#REF!+#REF!+#REF!+#REF!+#REF!+#REF!+#REF!+#REF!</f>
        <v>#REF!</v>
      </c>
    </row>
    <row r="76" spans="1:6" ht="60.75" customHeight="1" thickBot="1">
      <c r="A76" s="67"/>
      <c r="B76" s="23" t="s">
        <v>11</v>
      </c>
      <c r="C76" s="36">
        <v>221</v>
      </c>
      <c r="D76" s="72">
        <v>252</v>
      </c>
      <c r="E76" s="72">
        <v>252</v>
      </c>
      <c r="F76" s="49" t="e">
        <f>#REF!+#REF!+#REF!+#REF!+#REF!+#REF!+#REF!+#REF!+#REF!+#REF!+#REF!+#REF!</f>
        <v>#REF!</v>
      </c>
    </row>
    <row r="77" spans="1:6" ht="150" customHeight="1" thickBot="1">
      <c r="A77" s="68" t="s">
        <v>128</v>
      </c>
      <c r="B77" s="60" t="s">
        <v>129</v>
      </c>
      <c r="C77" s="59">
        <v>0</v>
      </c>
      <c r="D77" s="72">
        <v>1605.1</v>
      </c>
      <c r="E77" s="72">
        <v>1627.996</v>
      </c>
      <c r="F77" s="49" t="e">
        <f>#REF!+#REF!+#REF!+#REF!+#REF!+#REF!+#REF!+#REF!+#REF!+#REF!+#REF!+#REF!</f>
        <v>#REF!</v>
      </c>
    </row>
    <row r="78" spans="1:6" ht="93" customHeight="1">
      <c r="A78" s="68" t="s">
        <v>74</v>
      </c>
      <c r="B78" s="23" t="s">
        <v>116</v>
      </c>
      <c r="C78" s="42">
        <v>9.6</v>
      </c>
      <c r="D78" s="72">
        <v>9.6</v>
      </c>
      <c r="E78" s="72">
        <v>9.6</v>
      </c>
      <c r="F78" s="49" t="e">
        <f>#REF!+#REF!+#REF!+#REF!+#REF!+#REF!+#REF!+#REF!+#REF!+#REF!+#REF!+#REF!</f>
        <v>#REF!</v>
      </c>
    </row>
    <row r="79" spans="1:6" ht="45.75" customHeight="1">
      <c r="A79" s="68" t="s">
        <v>75</v>
      </c>
      <c r="B79" s="48" t="s">
        <v>84</v>
      </c>
      <c r="C79" s="42">
        <v>301.9</v>
      </c>
      <c r="D79" s="72">
        <v>301.8</v>
      </c>
      <c r="E79" s="72">
        <v>78.20482</v>
      </c>
      <c r="F79" s="49" t="e">
        <f>#REF!+#REF!+#REF!+#REF!+#REF!+#REF!+#REF!+#REF!+#REF!+#REF!+#REF!+#REF!</f>
        <v>#REF!</v>
      </c>
    </row>
    <row r="80" spans="1:6" ht="123" customHeight="1">
      <c r="A80" s="68" t="s">
        <v>76</v>
      </c>
      <c r="B80" s="58" t="s">
        <v>95</v>
      </c>
      <c r="C80" s="42">
        <v>3.9</v>
      </c>
      <c r="D80" s="72">
        <v>736</v>
      </c>
      <c r="E80" s="72">
        <v>736.014</v>
      </c>
      <c r="F80" s="49" t="e">
        <f>#REF!+#REF!+#REF!+#REF!+#REF!+#REF!+#REF!+#REF!+#REF!+#REF!+#REF!+#REF!</f>
        <v>#REF!</v>
      </c>
    </row>
    <row r="81" spans="1:6" ht="94.5" customHeight="1">
      <c r="A81" s="68" t="s">
        <v>77</v>
      </c>
      <c r="B81" s="23" t="s">
        <v>48</v>
      </c>
      <c r="C81" s="43">
        <v>17518</v>
      </c>
      <c r="D81" s="72">
        <v>17518</v>
      </c>
      <c r="E81" s="72">
        <v>16585.11688</v>
      </c>
      <c r="F81" s="49" t="e">
        <f>#REF!+#REF!+#REF!+#REF!+#REF!+#REF!+#REF!+#REF!+#REF!+#REF!+#REF!+#REF!</f>
        <v>#REF!</v>
      </c>
    </row>
    <row r="82" spans="1:6" ht="16.5" customHeight="1">
      <c r="A82" s="8" t="s">
        <v>78</v>
      </c>
      <c r="B82" s="23" t="s">
        <v>9</v>
      </c>
      <c r="C82" s="37">
        <f>C84+C88</f>
        <v>1794.2</v>
      </c>
      <c r="D82" s="74">
        <v>1072.8</v>
      </c>
      <c r="E82" s="74">
        <f>E84+E88</f>
        <v>1072.829</v>
      </c>
      <c r="F82" s="16" t="e">
        <f>F84+F88</f>
        <v>#REF!</v>
      </c>
    </row>
    <row r="83" spans="1:6" ht="21" customHeight="1">
      <c r="A83" s="8"/>
      <c r="B83" s="9" t="s">
        <v>18</v>
      </c>
      <c r="C83" s="37"/>
      <c r="D83" s="72"/>
      <c r="E83" s="72"/>
      <c r="F83" s="49" t="e">
        <f>#REF!+#REF!+#REF!+#REF!+#REF!+#REF!+#REF!+#REF!+#REF!+#REF!+#REF!+#REF!</f>
        <v>#REF!</v>
      </c>
    </row>
    <row r="84" spans="1:6" ht="93" customHeight="1">
      <c r="A84" s="8" t="s">
        <v>79</v>
      </c>
      <c r="B84" s="23" t="s">
        <v>13</v>
      </c>
      <c r="C84" s="37">
        <f>C86+C87</f>
        <v>1794.2</v>
      </c>
      <c r="D84" s="73">
        <v>1072.8</v>
      </c>
      <c r="E84" s="73">
        <f>E86+E87</f>
        <v>1072.829</v>
      </c>
      <c r="F84" s="55" t="e">
        <f>F86+F87</f>
        <v>#REF!</v>
      </c>
    </row>
    <row r="85" spans="1:6" ht="16.5" customHeight="1">
      <c r="A85" s="8"/>
      <c r="B85" s="9" t="s">
        <v>18</v>
      </c>
      <c r="C85" s="37"/>
      <c r="D85" s="72"/>
      <c r="E85" s="72"/>
      <c r="F85" s="49"/>
    </row>
    <row r="86" spans="1:6" ht="15" customHeight="1">
      <c r="A86" s="8"/>
      <c r="B86" s="9" t="s">
        <v>122</v>
      </c>
      <c r="C86" s="37">
        <v>0</v>
      </c>
      <c r="D86" s="72"/>
      <c r="E86" s="72"/>
      <c r="F86" s="49" t="e">
        <f>#REF!+#REF!+#REF!+#REF!+#REF!+#REF!+#REF!+#REF!+#REF!+#REF!+#REF!+#REF!</f>
        <v>#REF!</v>
      </c>
    </row>
    <row r="87" spans="1:6" ht="15" customHeight="1">
      <c r="A87" s="8"/>
      <c r="B87" s="32" t="s">
        <v>24</v>
      </c>
      <c r="C87" s="37">
        <v>1794.2</v>
      </c>
      <c r="D87" s="72">
        <v>1072.8</v>
      </c>
      <c r="E87" s="72">
        <v>1072.829</v>
      </c>
      <c r="F87" s="49" t="e">
        <f>#REF!+#REF!+#REF!+#REF!+#REF!+#REF!+#REF!+#REF!+#REF!+#REF!+#REF!+#REF!+#REF!+#REF!+#REF!</f>
        <v>#REF!</v>
      </c>
    </row>
    <row r="88" spans="1:6" ht="48" customHeight="1">
      <c r="A88" s="8" t="s">
        <v>33</v>
      </c>
      <c r="B88" s="30" t="s">
        <v>80</v>
      </c>
      <c r="C88" s="37">
        <v>0</v>
      </c>
      <c r="D88" s="72">
        <v>0</v>
      </c>
      <c r="E88" s="72">
        <v>0</v>
      </c>
      <c r="F88" s="49" t="e">
        <f>#REF!+#REF!+#REF!+#REF!+#REF!+#REF!+#REF!+#REF!+#REF!+#REF!+#REF!+#REF!+#REF!+#REF!+#REF!</f>
        <v>#REF!</v>
      </c>
    </row>
    <row r="89" spans="1:6" ht="27" customHeight="1">
      <c r="A89" s="8"/>
      <c r="B89" s="18" t="s">
        <v>137</v>
      </c>
      <c r="C89" s="37"/>
      <c r="D89" s="76"/>
      <c r="E89" s="76">
        <f>E91+E92</f>
        <v>823.067</v>
      </c>
      <c r="F89" s="49"/>
    </row>
    <row r="90" spans="1:6" ht="18" customHeight="1">
      <c r="A90" s="8"/>
      <c r="B90" s="18" t="s">
        <v>5</v>
      </c>
      <c r="C90" s="37"/>
      <c r="D90" s="76"/>
      <c r="E90" s="76"/>
      <c r="F90" s="49"/>
    </row>
    <row r="91" spans="1:6" ht="48" customHeight="1">
      <c r="A91" s="8" t="s">
        <v>133</v>
      </c>
      <c r="B91" s="18" t="s">
        <v>134</v>
      </c>
      <c r="C91" s="37"/>
      <c r="D91" s="76"/>
      <c r="E91" s="76">
        <v>255</v>
      </c>
      <c r="F91" s="49"/>
    </row>
    <row r="92" spans="1:6" ht="63" customHeight="1">
      <c r="A92" s="8" t="s">
        <v>135</v>
      </c>
      <c r="B92" s="18" t="s">
        <v>136</v>
      </c>
      <c r="C92" s="37"/>
      <c r="D92" s="76"/>
      <c r="E92" s="76">
        <v>568.067</v>
      </c>
      <c r="F92" s="49"/>
    </row>
    <row r="93" spans="1:6" ht="51" customHeight="1">
      <c r="A93" s="46"/>
      <c r="B93" s="31" t="s">
        <v>29</v>
      </c>
      <c r="C93" s="53">
        <f>C95+C96</f>
        <v>0</v>
      </c>
      <c r="D93" s="76">
        <v>3.3</v>
      </c>
      <c r="E93" s="76">
        <f>E95+E96</f>
        <v>3.2599799999999988</v>
      </c>
      <c r="F93" s="49" t="e">
        <f>#REF!+#REF!+#REF!+#REF!+#REF!+#REF!+#REF!+#REF!+#REF!+#REF!+#REF!+#REF!+#REF!+#REF!+#REF!</f>
        <v>#REF!</v>
      </c>
    </row>
    <row r="94" spans="1:6" ht="14.25" customHeight="1">
      <c r="A94" s="46"/>
      <c r="B94" s="13" t="s">
        <v>5</v>
      </c>
      <c r="C94" s="44"/>
      <c r="D94" s="72"/>
      <c r="E94" s="72"/>
      <c r="F94" s="49"/>
    </row>
    <row r="95" spans="1:6" ht="81" customHeight="1">
      <c r="A95" s="46" t="s">
        <v>81</v>
      </c>
      <c r="B95" s="30" t="s">
        <v>43</v>
      </c>
      <c r="C95" s="53">
        <v>0</v>
      </c>
      <c r="D95" s="72">
        <v>107.2</v>
      </c>
      <c r="E95" s="72">
        <v>107.16369</v>
      </c>
      <c r="F95" s="49" t="e">
        <f>#REF!+#REF!+#REF!+#REF!+#REF!+#REF!+#REF!+#REF!+#REF!+#REF!+#REF!+#REF!+#REF!+#REF!+#REF!</f>
        <v>#REF!</v>
      </c>
    </row>
    <row r="96" spans="1:6" ht="78.75" customHeight="1">
      <c r="A96" s="46" t="s">
        <v>82</v>
      </c>
      <c r="B96" s="23" t="s">
        <v>44</v>
      </c>
      <c r="C96" s="54">
        <v>0</v>
      </c>
      <c r="D96" s="72">
        <v>-103.9</v>
      </c>
      <c r="E96" s="72">
        <v>-103.90371</v>
      </c>
      <c r="F96" s="49" t="e">
        <f>#REF!+#REF!+#REF!+#REF!+#REF!+#REF!+#REF!+#REF!+#REF!+#REF!+#REF!+#REF!</f>
        <v>#REF!</v>
      </c>
    </row>
    <row r="97" spans="1:6" ht="21" customHeight="1">
      <c r="A97" s="67"/>
      <c r="B97" s="14" t="s">
        <v>10</v>
      </c>
      <c r="C97" s="44">
        <f>C36+C37</f>
        <v>543032.7</v>
      </c>
      <c r="D97" s="76">
        <v>537878.6</v>
      </c>
      <c r="E97" s="76">
        <v>541794.4</v>
      </c>
      <c r="F97" s="17" t="e">
        <f>F36+F37</f>
        <v>#REF!</v>
      </c>
    </row>
  </sheetData>
  <sheetProtection/>
  <mergeCells count="11">
    <mergeCell ref="A6:A7"/>
    <mergeCell ref="C6:C7"/>
    <mergeCell ref="B6:B7"/>
    <mergeCell ref="A4:B4"/>
    <mergeCell ref="A5:B5"/>
    <mergeCell ref="D1:E1"/>
    <mergeCell ref="D2:E3"/>
    <mergeCell ref="D6:D7"/>
    <mergeCell ref="F1:F5"/>
    <mergeCell ref="E6:E7"/>
    <mergeCell ref="C2:C3"/>
  </mergeCells>
  <printOptions/>
  <pageMargins left="0.7086614173228347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Пользователь Windows</cp:lastModifiedBy>
  <cp:lastPrinted>2022-03-22T02:51:10Z</cp:lastPrinted>
  <dcterms:created xsi:type="dcterms:W3CDTF">2008-11-13T03:36:10Z</dcterms:created>
  <dcterms:modified xsi:type="dcterms:W3CDTF">2022-03-29T03:10:52Z</dcterms:modified>
  <cp:category/>
  <cp:version/>
  <cp:contentType/>
  <cp:contentStatus/>
</cp:coreProperties>
</file>